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5195" windowHeight="12915" firstSheet="1" activeTab="1"/>
  </bookViews>
  <sheets>
    <sheet name="Aged Graded" sheetId="10" state="hidden" r:id="rId1"/>
    <sheet name="Overall" sheetId="4" r:id="rId2"/>
    <sheet name="April Handicap" sheetId="9" r:id="rId3"/>
    <sheet name="March Handicap" sheetId="8" r:id="rId4"/>
    <sheet name="February Handicap" sheetId="11" r:id="rId5"/>
    <sheet name="December Handicap" sheetId="5" r:id="rId6"/>
    <sheet name="November Handicap" sheetId="2" r:id="rId7"/>
    <sheet name="October Handicap" sheetId="1" r:id="rId8"/>
    <sheet name="Sheet1" sheetId="12" state="hidden" r:id="rId9"/>
    <sheet name="Sheet2" sheetId="13" state="hidden" r:id="rId10"/>
  </sheets>
  <definedNames>
    <definedName name="_xlnm._FilterDatabase" localSheetId="2" hidden="1">'April Handicap'!$C$2:$C$45</definedName>
    <definedName name="_xlnm._FilterDatabase" localSheetId="5" hidden="1">'December Handicap'!$A$2:$H$38</definedName>
    <definedName name="_xlnm._FilterDatabase" localSheetId="4" hidden="1">'February Handicap'!$A$2:$H$33</definedName>
    <definedName name="_xlnm._FilterDatabase" localSheetId="6" hidden="1">'November Handicap'!$A$2:$H$69</definedName>
    <definedName name="_xlnm._FilterDatabase" localSheetId="7" hidden="1">'October Handicap'!$A$2:$I$47</definedName>
    <definedName name="_xlnm._FilterDatabase" localSheetId="1" hidden="1">Overall!$A$2:$M$92</definedName>
  </definedNames>
  <calcPr calcId="145621"/>
</workbook>
</file>

<file path=xl/calcChain.xml><?xml version="1.0" encoding="utf-8"?>
<calcChain xmlns="http://schemas.openxmlformats.org/spreadsheetml/2006/main">
  <c r="I3" i="4" l="1"/>
  <c r="I6" i="4"/>
  <c r="I5" i="4"/>
  <c r="I7" i="4"/>
  <c r="I9" i="4"/>
  <c r="I11" i="4"/>
  <c r="I8" i="4"/>
  <c r="I12" i="4"/>
  <c r="I15" i="4"/>
  <c r="I16" i="4"/>
  <c r="I19" i="4"/>
  <c r="I17" i="4"/>
  <c r="I23" i="4"/>
  <c r="I27" i="4"/>
  <c r="I28" i="4"/>
  <c r="I30" i="4"/>
  <c r="I25" i="4"/>
  <c r="I35" i="4"/>
  <c r="I32" i="4"/>
  <c r="I33" i="4"/>
  <c r="I34" i="4"/>
  <c r="I42" i="4"/>
  <c r="I51" i="4"/>
  <c r="I62" i="4"/>
  <c r="I69" i="4"/>
  <c r="I4" i="4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C4" i="9"/>
  <c r="C6" i="9"/>
  <c r="C7" i="9"/>
  <c r="C9" i="9"/>
  <c r="C10" i="9"/>
  <c r="C11" i="9"/>
  <c r="C12" i="9"/>
  <c r="C14" i="9"/>
  <c r="C15" i="9"/>
  <c r="C18" i="9"/>
  <c r="C20" i="9"/>
  <c r="C21" i="9"/>
  <c r="C22" i="9"/>
  <c r="C24" i="9"/>
  <c r="C17" i="9"/>
  <c r="C25" i="9"/>
  <c r="C26" i="9"/>
  <c r="C8" i="9"/>
  <c r="C27" i="9"/>
  <c r="C28" i="9"/>
  <c r="C3" i="9"/>
  <c r="H5" i="4" l="1"/>
  <c r="H8" i="4"/>
  <c r="H26" i="4"/>
  <c r="H16" i="4"/>
  <c r="H7" i="8"/>
  <c r="H3" i="4" s="1"/>
  <c r="F6" i="8"/>
  <c r="F7" i="8"/>
  <c r="F8" i="8"/>
  <c r="F9" i="8"/>
  <c r="F10" i="8"/>
  <c r="F11" i="8"/>
  <c r="F12" i="8"/>
  <c r="F13" i="8"/>
  <c r="F14" i="8"/>
  <c r="F17" i="8"/>
  <c r="F16" i="8"/>
  <c r="F18" i="8"/>
  <c r="F19" i="8"/>
  <c r="F20" i="8"/>
  <c r="F21" i="8"/>
  <c r="F22" i="8"/>
  <c r="F23" i="8"/>
  <c r="F15" i="8"/>
  <c r="F24" i="8"/>
  <c r="F5" i="8"/>
  <c r="F3" i="8"/>
  <c r="H8" i="8" l="1"/>
  <c r="G65" i="4"/>
  <c r="G6" i="4"/>
  <c r="G3" i="4"/>
  <c r="G5" i="4"/>
  <c r="G10" i="4"/>
  <c r="G20" i="4"/>
  <c r="G11" i="4"/>
  <c r="G7" i="4"/>
  <c r="G18" i="4"/>
  <c r="G12" i="4"/>
  <c r="G13" i="4"/>
  <c r="G14" i="4"/>
  <c r="G24" i="4"/>
  <c r="G36" i="4"/>
  <c r="G40" i="4"/>
  <c r="G39" i="4"/>
  <c r="G38" i="4"/>
  <c r="G19" i="4"/>
  <c r="G47" i="4"/>
  <c r="G35" i="4"/>
  <c r="G30" i="4"/>
  <c r="G26" i="4"/>
  <c r="G33" i="4"/>
  <c r="G16" i="4"/>
  <c r="G23" i="4"/>
  <c r="G32" i="4"/>
  <c r="G34" i="4"/>
  <c r="G4" i="4"/>
  <c r="H9" i="8" l="1"/>
  <c r="H7" i="4"/>
  <c r="F27" i="11"/>
  <c r="F30" i="11"/>
  <c r="F29" i="11"/>
  <c r="F28" i="11"/>
  <c r="F24" i="11"/>
  <c r="F26" i="11"/>
  <c r="F25" i="11"/>
  <c r="F22" i="11"/>
  <c r="F21" i="11"/>
  <c r="F15" i="11"/>
  <c r="F20" i="11"/>
  <c r="F23" i="11"/>
  <c r="F19" i="11"/>
  <c r="F18" i="11"/>
  <c r="F14" i="11"/>
  <c r="F11" i="11"/>
  <c r="F8" i="11"/>
  <c r="F17" i="11"/>
  <c r="F7" i="11"/>
  <c r="F16" i="11"/>
  <c r="F13" i="11"/>
  <c r="F12" i="11"/>
  <c r="F5" i="11"/>
  <c r="F10" i="11"/>
  <c r="F9" i="11"/>
  <c r="F3" i="11"/>
  <c r="F6" i="11"/>
  <c r="F4" i="11"/>
  <c r="H10" i="8" l="1"/>
  <c r="H4" i="4"/>
  <c r="F21" i="4"/>
  <c r="F6" i="4"/>
  <c r="F15" i="4"/>
  <c r="F3" i="4"/>
  <c r="F22" i="4"/>
  <c r="F9" i="4"/>
  <c r="F8" i="4"/>
  <c r="F17" i="4"/>
  <c r="F11" i="4"/>
  <c r="F31" i="4"/>
  <c r="F29" i="4"/>
  <c r="F18" i="4"/>
  <c r="F41" i="4"/>
  <c r="F12" i="4"/>
  <c r="F10" i="4"/>
  <c r="F43" i="4"/>
  <c r="F5" i="4"/>
  <c r="F44" i="4"/>
  <c r="F37" i="4"/>
  <c r="F36" i="4"/>
  <c r="F7" i="4"/>
  <c r="F20" i="4"/>
  <c r="F25" i="4"/>
  <c r="F13" i="4"/>
  <c r="F49" i="4"/>
  <c r="F24" i="4"/>
  <c r="F19" i="4"/>
  <c r="F47" i="4"/>
  <c r="F14" i="4"/>
  <c r="F50" i="4"/>
  <c r="F55" i="4"/>
  <c r="F56" i="4"/>
  <c r="F39" i="4"/>
  <c r="F71" i="4"/>
  <c r="F72" i="4"/>
  <c r="F74" i="4"/>
  <c r="F76" i="4"/>
  <c r="F78" i="4"/>
  <c r="F83" i="4"/>
  <c r="F85" i="4"/>
  <c r="F4" i="4"/>
  <c r="F3" i="5"/>
  <c r="F8" i="5"/>
  <c r="F4" i="5"/>
  <c r="F7" i="5"/>
  <c r="F9" i="5"/>
  <c r="F14" i="5"/>
  <c r="F15" i="5"/>
  <c r="F10" i="5"/>
  <c r="F11" i="5"/>
  <c r="F13" i="5"/>
  <c r="F6" i="5"/>
  <c r="F17" i="5"/>
  <c r="F12" i="5"/>
  <c r="F18" i="5"/>
  <c r="F16" i="5"/>
  <c r="F20" i="5"/>
  <c r="F28" i="5"/>
  <c r="F19" i="5"/>
  <c r="F23" i="5"/>
  <c r="F24" i="5"/>
  <c r="F25" i="5"/>
  <c r="F22" i="5"/>
  <c r="F27" i="5"/>
  <c r="F29" i="5"/>
  <c r="F21" i="5"/>
  <c r="F34" i="5"/>
  <c r="F30" i="5"/>
  <c r="F36" i="5"/>
  <c r="F31" i="5"/>
  <c r="F37" i="5"/>
  <c r="F42" i="5"/>
  <c r="F39" i="5"/>
  <c r="F40" i="5"/>
  <c r="F32" i="5"/>
  <c r="F38" i="5"/>
  <c r="F26" i="5"/>
  <c r="F33" i="5"/>
  <c r="F41" i="5"/>
  <c r="F35" i="5"/>
  <c r="F43" i="5"/>
  <c r="F5" i="5"/>
  <c r="C3" i="5"/>
  <c r="C8" i="5"/>
  <c r="C4" i="5"/>
  <c r="C7" i="5"/>
  <c r="C9" i="5"/>
  <c r="C14" i="5"/>
  <c r="C15" i="5"/>
  <c r="C10" i="5"/>
  <c r="C13" i="5"/>
  <c r="C6" i="5"/>
  <c r="C17" i="5"/>
  <c r="C18" i="5"/>
  <c r="C16" i="5"/>
  <c r="C19" i="5"/>
  <c r="C23" i="5"/>
  <c r="C24" i="5"/>
  <c r="C22" i="5"/>
  <c r="C27" i="5"/>
  <c r="C21" i="5"/>
  <c r="C34" i="5"/>
  <c r="C30" i="5"/>
  <c r="C31" i="5"/>
  <c r="C37" i="5"/>
  <c r="C39" i="5"/>
  <c r="C40" i="5"/>
  <c r="C32" i="5"/>
  <c r="C38" i="5"/>
  <c r="C26" i="5"/>
  <c r="C33" i="5"/>
  <c r="C41" i="5"/>
  <c r="H11" i="8" l="1"/>
  <c r="H13" i="4"/>
  <c r="E21" i="4"/>
  <c r="E15" i="4"/>
  <c r="E6" i="4"/>
  <c r="E3" i="4"/>
  <c r="K3" i="4" s="1"/>
  <c r="E22" i="4"/>
  <c r="E9" i="4"/>
  <c r="E27" i="4"/>
  <c r="E8" i="4"/>
  <c r="E17" i="4"/>
  <c r="E11" i="4"/>
  <c r="E31" i="4"/>
  <c r="E46" i="4"/>
  <c r="E29" i="4"/>
  <c r="E48" i="4"/>
  <c r="E18" i="4"/>
  <c r="E41" i="4"/>
  <c r="E12" i="4"/>
  <c r="E43" i="4"/>
  <c r="E53" i="4"/>
  <c r="E52" i="4"/>
  <c r="E57" i="4"/>
  <c r="E5" i="4"/>
  <c r="K5" i="4" s="1"/>
  <c r="E37" i="4"/>
  <c r="E36" i="4"/>
  <c r="E63" i="4"/>
  <c r="E28" i="4"/>
  <c r="E7" i="4"/>
  <c r="E38" i="4"/>
  <c r="E20" i="4"/>
  <c r="E25" i="4"/>
  <c r="E35" i="4"/>
  <c r="E30" i="4"/>
  <c r="E49" i="4"/>
  <c r="E42" i="4"/>
  <c r="E45" i="4"/>
  <c r="E75" i="4"/>
  <c r="E24" i="4"/>
  <c r="E79" i="4"/>
  <c r="E19" i="4"/>
  <c r="E47" i="4"/>
  <c r="E81" i="4"/>
  <c r="E14" i="4"/>
  <c r="E4" i="4"/>
  <c r="K4" i="4" s="1"/>
  <c r="F30" i="2"/>
  <c r="F17" i="2"/>
  <c r="F19" i="2"/>
  <c r="F7" i="2"/>
  <c r="F34" i="2"/>
  <c r="F10" i="2"/>
  <c r="F29" i="2"/>
  <c r="F13" i="2"/>
  <c r="F32" i="2"/>
  <c r="F36" i="2"/>
  <c r="F39" i="2"/>
  <c r="F31" i="2"/>
  <c r="F35" i="2"/>
  <c r="F37" i="2"/>
  <c r="F41" i="2"/>
  <c r="F33" i="2"/>
  <c r="F40" i="2"/>
  <c r="F38" i="2"/>
  <c r="F43" i="2"/>
  <c r="F42" i="2"/>
  <c r="F44" i="2"/>
  <c r="F45" i="2"/>
  <c r="F6" i="2"/>
  <c r="F5" i="2"/>
  <c r="F12" i="2"/>
  <c r="F8" i="2"/>
  <c r="F14" i="2"/>
  <c r="F16" i="2"/>
  <c r="F9" i="2"/>
  <c r="F18" i="2"/>
  <c r="F11" i="2"/>
  <c r="F20" i="2"/>
  <c r="F21" i="2"/>
  <c r="F22" i="2"/>
  <c r="F23" i="2"/>
  <c r="F24" i="2"/>
  <c r="F25" i="2"/>
  <c r="F15" i="2"/>
  <c r="F26" i="2"/>
  <c r="F27" i="2"/>
  <c r="F28" i="2"/>
  <c r="F3" i="2"/>
  <c r="H12" i="8" l="1"/>
  <c r="H14" i="4"/>
  <c r="F42" i="1"/>
  <c r="F41" i="1"/>
  <c r="F40" i="1"/>
  <c r="F37" i="1"/>
  <c r="F32" i="1"/>
  <c r="F21" i="1"/>
  <c r="F36" i="1"/>
  <c r="F33" i="1"/>
  <c r="F28" i="1"/>
  <c r="F35" i="1"/>
  <c r="F4" i="1"/>
  <c r="F5" i="1"/>
  <c r="F20" i="1"/>
  <c r="F7" i="1"/>
  <c r="F39" i="1"/>
  <c r="F6" i="1"/>
  <c r="F8" i="1"/>
  <c r="F9" i="1"/>
  <c r="F10" i="1"/>
  <c r="F12" i="1"/>
  <c r="F13" i="1"/>
  <c r="F15" i="1"/>
  <c r="F19" i="1"/>
  <c r="F14" i="1"/>
  <c r="F16" i="1"/>
  <c r="F24" i="1"/>
  <c r="F18" i="1"/>
  <c r="F17" i="1"/>
  <c r="F27" i="1"/>
  <c r="F25" i="1"/>
  <c r="F22" i="1"/>
  <c r="F23" i="1"/>
  <c r="F30" i="1"/>
  <c r="F26" i="1"/>
  <c r="F31" i="1"/>
  <c r="F11" i="1"/>
  <c r="F29" i="1"/>
  <c r="F38" i="1"/>
  <c r="F3" i="1"/>
  <c r="H13" i="8" l="1"/>
  <c r="H6" i="4"/>
  <c r="K6" i="4" s="1"/>
  <c r="J77" i="4"/>
  <c r="M77" i="4" s="1"/>
  <c r="J22" i="4"/>
  <c r="M22" i="4" s="1"/>
  <c r="J63" i="4"/>
  <c r="M63" i="4" s="1"/>
  <c r="J52" i="4"/>
  <c r="M52" i="4" s="1"/>
  <c r="J61" i="4"/>
  <c r="M61" i="4" s="1"/>
  <c r="J48" i="4"/>
  <c r="M48" i="4" s="1"/>
  <c r="J64" i="4"/>
  <c r="M64" i="4" s="1"/>
  <c r="H14" i="8" l="1"/>
  <c r="H23" i="4"/>
  <c r="J36" i="4"/>
  <c r="M36" i="4" s="1"/>
  <c r="H15" i="8" l="1"/>
  <c r="H19" i="4"/>
  <c r="J17" i="4"/>
  <c r="M17" i="4" s="1"/>
  <c r="J80" i="4"/>
  <c r="M80" i="4" s="1"/>
  <c r="J20" i="4"/>
  <c r="M20" i="4" s="1"/>
  <c r="J55" i="4"/>
  <c r="M55" i="4" s="1"/>
  <c r="H16" i="8" l="1"/>
  <c r="H60" i="4"/>
  <c r="J58" i="4"/>
  <c r="M58" i="4" s="1"/>
  <c r="J49" i="4"/>
  <c r="M49" i="4" s="1"/>
  <c r="J44" i="4"/>
  <c r="M44" i="4" s="1"/>
  <c r="J81" i="4"/>
  <c r="M81" i="4" s="1"/>
  <c r="J73" i="4"/>
  <c r="M73" i="4" s="1"/>
  <c r="J74" i="4"/>
  <c r="M74" i="4" s="1"/>
  <c r="J70" i="4"/>
  <c r="M70" i="4" s="1"/>
  <c r="H17" i="8" l="1"/>
  <c r="H10" i="4"/>
  <c r="J16" i="4"/>
  <c r="M16" i="4" s="1"/>
  <c r="J34" i="4"/>
  <c r="M34" i="4" s="1"/>
  <c r="J65" i="4"/>
  <c r="M65" i="4" s="1"/>
  <c r="J67" i="4"/>
  <c r="M67" i="4" s="1"/>
  <c r="J51" i="4"/>
  <c r="M51" i="4" s="1"/>
  <c r="J86" i="4"/>
  <c r="M86" i="4" s="1"/>
  <c r="J62" i="4"/>
  <c r="M62" i="4" s="1"/>
  <c r="J10" i="4" l="1"/>
  <c r="H18" i="8"/>
  <c r="H12" i="4"/>
  <c r="J53" i="4"/>
  <c r="J69" i="4"/>
  <c r="M69" i="4" s="1"/>
  <c r="J39" i="4"/>
  <c r="M39" i="4" s="1"/>
  <c r="M10" i="4" l="1"/>
  <c r="K12" i="4"/>
  <c r="J12" i="4"/>
  <c r="H19" i="8"/>
  <c r="H45" i="4"/>
  <c r="M53" i="4"/>
  <c r="J59" i="4"/>
  <c r="M12" i="4" l="1"/>
  <c r="J45" i="4"/>
  <c r="H20" i="8"/>
  <c r="H9" i="4"/>
  <c r="M59" i="4"/>
  <c r="J60" i="4"/>
  <c r="J32" i="4"/>
  <c r="M32" i="4" s="1"/>
  <c r="J7" i="4"/>
  <c r="M7" i="4" s="1"/>
  <c r="M45" i="4" l="1"/>
  <c r="H21" i="8"/>
  <c r="H11" i="4"/>
  <c r="K11" i="4" s="1"/>
  <c r="J25" i="4"/>
  <c r="M25" i="4" s="1"/>
  <c r="J56" i="4"/>
  <c r="M56" i="4" s="1"/>
  <c r="J8" i="4"/>
  <c r="M8" i="4" s="1"/>
  <c r="H22" i="8" l="1"/>
  <c r="H68" i="4"/>
  <c r="J6" i="4"/>
  <c r="M6" i="4" s="1"/>
  <c r="J24" i="4"/>
  <c r="M24" i="4" s="1"/>
  <c r="J46" i="4"/>
  <c r="M46" i="4" s="1"/>
  <c r="J54" i="4"/>
  <c r="M54" i="4" s="1"/>
  <c r="J57" i="4"/>
  <c r="M57" i="4" s="1"/>
  <c r="J68" i="4" l="1"/>
  <c r="H23" i="8"/>
  <c r="H18" i="4"/>
  <c r="J33" i="4"/>
  <c r="M33" i="4" s="1"/>
  <c r="J41" i="4"/>
  <c r="M41" i="4" s="1"/>
  <c r="J78" i="4"/>
  <c r="M78" i="4" s="1"/>
  <c r="J72" i="4"/>
  <c r="M72" i="4" s="1"/>
  <c r="J66" i="4"/>
  <c r="M66" i="4" s="1"/>
  <c r="J31" i="4"/>
  <c r="M31" i="4" s="1"/>
  <c r="M68" i="4" l="1"/>
  <c r="J18" i="4"/>
  <c r="M18" i="4" s="1"/>
  <c r="H24" i="8"/>
  <c r="H28" i="4"/>
  <c r="J5" i="4"/>
  <c r="M5" i="4" s="1"/>
  <c r="J40" i="4"/>
  <c r="M40" i="4" s="1"/>
  <c r="J11" i="4"/>
  <c r="M11" i="4" s="1"/>
  <c r="J30" i="4" l="1"/>
  <c r="M30" i="4" s="1"/>
  <c r="J84" i="4"/>
  <c r="M84" i="4" s="1"/>
  <c r="J71" i="4"/>
  <c r="M71" i="4" s="1"/>
  <c r="J42" i="4" l="1"/>
  <c r="M42" i="4" s="1"/>
  <c r="J4" i="4" l="1"/>
  <c r="M4" i="4" s="1"/>
  <c r="J14" i="4"/>
  <c r="M14" i="4" s="1"/>
  <c r="J82" i="4" l="1"/>
  <c r="M82" i="4" s="1"/>
  <c r="J50" i="4"/>
  <c r="M50" i="4" s="1"/>
  <c r="J19" i="4" l="1"/>
  <c r="M19" i="4" s="1"/>
  <c r="J37" i="4"/>
  <c r="M37" i="4" s="1"/>
  <c r="J79" i="4"/>
  <c r="M79" i="4" s="1"/>
  <c r="J13" i="4"/>
  <c r="M13" i="4" s="1"/>
  <c r="J29" i="4" l="1"/>
  <c r="M29" i="4" s="1"/>
  <c r="J85" i="4" l="1"/>
  <c r="M85" i="4" s="1"/>
  <c r="J47" i="4"/>
  <c r="M47" i="4" l="1"/>
  <c r="J23" i="4" l="1"/>
  <c r="M23" i="4" l="1"/>
  <c r="M60" i="4"/>
  <c r="J28" i="4"/>
  <c r="M28" i="4" l="1"/>
  <c r="J75" i="4"/>
  <c r="M75" i="4" s="1"/>
  <c r="J27" i="4" l="1"/>
  <c r="M27" i="4" s="1"/>
  <c r="J3" i="4" l="1"/>
  <c r="M3" i="4" l="1"/>
  <c r="J43" i="4" l="1"/>
  <c r="M43" i="4" l="1"/>
  <c r="J9" i="4"/>
  <c r="M9" i="4" s="1"/>
  <c r="J38" i="4" l="1"/>
  <c r="M38" i="4" s="1"/>
  <c r="J15" i="4" l="1"/>
  <c r="M15" i="4" s="1"/>
  <c r="J21" i="4" l="1"/>
  <c r="M21" i="4" s="1"/>
  <c r="J76" i="4" l="1"/>
  <c r="M76" i="4" s="1"/>
  <c r="J83" i="4" l="1"/>
  <c r="M83" i="4" s="1"/>
  <c r="J35" i="4" l="1"/>
  <c r="M35" i="4" s="1"/>
  <c r="J26" i="4"/>
  <c r="M26" i="4" s="1"/>
</calcChain>
</file>

<file path=xl/sharedStrings.xml><?xml version="1.0" encoding="utf-8"?>
<sst xmlns="http://schemas.openxmlformats.org/spreadsheetml/2006/main" count="816" uniqueCount="173">
  <si>
    <t>Position</t>
  </si>
  <si>
    <t>Name</t>
  </si>
  <si>
    <t>Club</t>
  </si>
  <si>
    <t>Finishing Time</t>
  </si>
  <si>
    <t>Handicap</t>
  </si>
  <si>
    <t>Actual Time</t>
  </si>
  <si>
    <t>Position Actual</t>
  </si>
  <si>
    <t>Points</t>
  </si>
  <si>
    <t>October</t>
  </si>
  <si>
    <t>November</t>
  </si>
  <si>
    <t>December</t>
  </si>
  <si>
    <t>March</t>
  </si>
  <si>
    <t>Total</t>
  </si>
  <si>
    <t>Team</t>
  </si>
  <si>
    <t>6 race Bonus</t>
  </si>
  <si>
    <t>Adj Total</t>
  </si>
  <si>
    <t>Lowest</t>
  </si>
  <si>
    <t>April</t>
  </si>
  <si>
    <t>Time</t>
  </si>
  <si>
    <t>Aged Graded %</t>
  </si>
  <si>
    <t>February</t>
  </si>
  <si>
    <t>Aged Graded</t>
  </si>
  <si>
    <t>Handicap Time</t>
  </si>
  <si>
    <t>Nilesh Patel</t>
  </si>
  <si>
    <t>Terry Moat</t>
  </si>
  <si>
    <t>Peter Ward</t>
  </si>
  <si>
    <t>NVH</t>
  </si>
  <si>
    <t>Bushfield</t>
  </si>
  <si>
    <t>Eye</t>
  </si>
  <si>
    <t>Yaxley</t>
  </si>
  <si>
    <t>Steve Megson</t>
  </si>
  <si>
    <t>Mick Davies</t>
  </si>
  <si>
    <t>Tracey Barnes</t>
  </si>
  <si>
    <t>Jay Belham</t>
  </si>
  <si>
    <t>10=</t>
  </si>
  <si>
    <t>Thorney</t>
  </si>
  <si>
    <t>Peterborough</t>
  </si>
  <si>
    <t>Ellen Ellard</t>
  </si>
  <si>
    <t>Laura Greenwood</t>
  </si>
  <si>
    <t>Michael Shaw</t>
  </si>
  <si>
    <t>Ian Vallance</t>
  </si>
  <si>
    <t>Joe Wright</t>
  </si>
  <si>
    <t>BRJ</t>
  </si>
  <si>
    <t>Nichola Gibson</t>
  </si>
  <si>
    <t>James Farrington</t>
  </si>
  <si>
    <t>Andrew Robson</t>
  </si>
  <si>
    <t>Simon Belton</t>
  </si>
  <si>
    <t>Ben Wright</t>
  </si>
  <si>
    <t>Mike Chapman</t>
  </si>
  <si>
    <t>32=</t>
  </si>
  <si>
    <t>Ian Wilson</t>
  </si>
  <si>
    <t>James MacDonald</t>
  </si>
  <si>
    <t>Gary Parr</t>
  </si>
  <si>
    <t>12=</t>
  </si>
  <si>
    <t>38=</t>
  </si>
  <si>
    <t>Bradley Allan</t>
  </si>
  <si>
    <t>M</t>
  </si>
  <si>
    <t>F</t>
  </si>
  <si>
    <t>Claire Ashton</t>
  </si>
  <si>
    <t>Sarah Cameron</t>
  </si>
  <si>
    <t>U/a</t>
  </si>
  <si>
    <t>Kat Chamberlain</t>
  </si>
  <si>
    <t>Dean Chapman</t>
  </si>
  <si>
    <t>Rob Coles</t>
  </si>
  <si>
    <t>N</t>
  </si>
  <si>
    <t>D</t>
  </si>
  <si>
    <t>J</t>
  </si>
  <si>
    <t>Andy Cowling</t>
  </si>
  <si>
    <t>Ian Davies</t>
  </si>
  <si>
    <t>Alison Dunphy</t>
  </si>
  <si>
    <t>O</t>
  </si>
  <si>
    <t>Josie Fortune</t>
  </si>
  <si>
    <t>Lee Harthill</t>
  </si>
  <si>
    <t>Marlena Koralewska</t>
  </si>
  <si>
    <t>Alice Marr</t>
  </si>
  <si>
    <t>David Marr</t>
  </si>
  <si>
    <t>Paul McCarthy</t>
  </si>
  <si>
    <t>Michaela Parr</t>
  </si>
  <si>
    <t>Claire Piercy</t>
  </si>
  <si>
    <t>Steph Reid</t>
  </si>
  <si>
    <t>James Sadlier</t>
  </si>
  <si>
    <t>Duane Tomaselli</t>
  </si>
  <si>
    <t>Laua Whitton</t>
  </si>
  <si>
    <t>Vegan Runners</t>
  </si>
  <si>
    <t>Nina Wright</t>
  </si>
  <si>
    <t>DNF</t>
  </si>
  <si>
    <t>N/T</t>
  </si>
  <si>
    <t>(4:00)</t>
  </si>
  <si>
    <t>(2:00)</t>
  </si>
  <si>
    <t>October Handicap Results (04/10/17)</t>
  </si>
  <si>
    <t>November Handicap Results (01/11/17)</t>
  </si>
  <si>
    <t>Overall Positions (2017-18)</t>
  </si>
  <si>
    <t>December Handicap Results (06/12/17)</t>
  </si>
  <si>
    <t>March Handicap Results (07/03/18)</t>
  </si>
  <si>
    <t>April Handicap Results (04/04/18)</t>
  </si>
  <si>
    <t>X</t>
  </si>
  <si>
    <t>Quicker by 0.38 secs</t>
  </si>
  <si>
    <t>Quicker by 0.56 secs</t>
  </si>
  <si>
    <t>Quicker by 0.24 secs</t>
  </si>
  <si>
    <t>Laura Whitton</t>
  </si>
  <si>
    <t>Michael Chilvers</t>
  </si>
  <si>
    <t>Kerry Cochrane</t>
  </si>
  <si>
    <t>Phil Pearsons</t>
  </si>
  <si>
    <t>Rachel Stone</t>
  </si>
  <si>
    <t>Julia Knight-Jones</t>
  </si>
  <si>
    <t>Antonio di Falco</t>
  </si>
  <si>
    <t>Carl Francis</t>
  </si>
  <si>
    <t>Megan Ellison</t>
  </si>
  <si>
    <t>Nigel Cronin</t>
  </si>
  <si>
    <t>Jordan Foster</t>
  </si>
  <si>
    <t>Paul Houlden</t>
  </si>
  <si>
    <t>Matt Church</t>
  </si>
  <si>
    <t>Ella Robinson</t>
  </si>
  <si>
    <t>Brandon Ballard</t>
  </si>
  <si>
    <t>Rio Chilvers</t>
  </si>
  <si>
    <t>Ethan Ellison</t>
  </si>
  <si>
    <t>Harvey Hancock</t>
  </si>
  <si>
    <t>Alex Devine</t>
  </si>
  <si>
    <t>Austin Herbert</t>
  </si>
  <si>
    <t>25=</t>
  </si>
  <si>
    <t>30=</t>
  </si>
  <si>
    <t>6=</t>
  </si>
  <si>
    <t>Kathryn Chamberlain</t>
  </si>
  <si>
    <t>Lee Hartill</t>
  </si>
  <si>
    <t>Michelle Caspersz</t>
  </si>
  <si>
    <t>Anna Devine</t>
  </si>
  <si>
    <t>Adam Blake</t>
  </si>
  <si>
    <t>Chris Hunt</t>
  </si>
  <si>
    <t>Hugh Burton</t>
  </si>
  <si>
    <t>Chirag Godhania</t>
  </si>
  <si>
    <t>Wayne Stainsby</t>
  </si>
  <si>
    <t>Scott Lloyd</t>
  </si>
  <si>
    <t>Mark Wishart</t>
  </si>
  <si>
    <t>Werrington</t>
  </si>
  <si>
    <t>PACTRAC</t>
  </si>
  <si>
    <t>Colin Brackley</t>
  </si>
  <si>
    <t>Quicker by 0.66 secs</t>
  </si>
  <si>
    <t>Quicker by 0.18 secs</t>
  </si>
  <si>
    <t>Quicker by 0.82 secs</t>
  </si>
  <si>
    <t>Quicker by 0.51 secs</t>
  </si>
  <si>
    <t>Quicker by 0.34 secs</t>
  </si>
  <si>
    <t>Tom Howlin</t>
  </si>
  <si>
    <t>Dan Zenchuk</t>
  </si>
  <si>
    <t>Katie Lawrence</t>
  </si>
  <si>
    <t>Simon Guerin</t>
  </si>
  <si>
    <t>Jay Chilvers</t>
  </si>
  <si>
    <t>Harrison Miles</t>
  </si>
  <si>
    <t>Sam Whitmore</t>
  </si>
  <si>
    <t>Quicker by 0.35 secs</t>
  </si>
  <si>
    <t>February Handicap Results (07/02/18)</t>
  </si>
  <si>
    <t>48=</t>
  </si>
  <si>
    <t>74=</t>
  </si>
  <si>
    <t>(1:00)</t>
  </si>
  <si>
    <t>Shane Goldsmith</t>
  </si>
  <si>
    <t>Mike Kenyon</t>
  </si>
  <si>
    <t>Durham</t>
  </si>
  <si>
    <t>Martin Gichuhi</t>
  </si>
  <si>
    <t>Rebecca Pringle</t>
  </si>
  <si>
    <t>Barry Warne</t>
  </si>
  <si>
    <t>Andy Todd</t>
  </si>
  <si>
    <t>DSQ</t>
  </si>
  <si>
    <t>DNS</t>
  </si>
  <si>
    <t>27=</t>
  </si>
  <si>
    <t>31=</t>
  </si>
  <si>
    <t>39=</t>
  </si>
  <si>
    <t>52=</t>
  </si>
  <si>
    <t>57=</t>
  </si>
  <si>
    <t>59=</t>
  </si>
  <si>
    <t>62=</t>
  </si>
  <si>
    <t>65=</t>
  </si>
  <si>
    <t>71=</t>
  </si>
  <si>
    <t>79=</t>
  </si>
  <si>
    <t>82=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</si>
</sst>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u/>
      <sz val="16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5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5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1" fontId="0" fillId="0" borderId="0" xfId="0" applyNumberFormat="1"/>
    <xf numFmtId="0" fontId="0" fillId="0" borderId="0" xfId="0" applyAlignment="1"/>
    <xf numFmtId="1" fontId="0" fillId="0" borderId="0" xfId="0" applyNumberFormat="1" applyAlignment="1">
      <alignment horizontal="center"/>
    </xf>
    <xf numFmtId="45" fontId="0" fillId="0" borderId="0" xfId="0" applyNumberFormat="1" applyAlignment="1">
      <alignment horizontal="center" wrapText="1"/>
    </xf>
    <xf numFmtId="21" fontId="0" fillId="0" borderId="0" xfId="0" applyNumberFormat="1"/>
    <xf numFmtId="0" fontId="3" fillId="0" borderId="0" xfId="0" applyFont="1"/>
    <xf numFmtId="45" fontId="0" fillId="0" borderId="0" xfId="0" applyNumberFormat="1" applyAlignment="1">
      <alignment horizontal="center"/>
    </xf>
    <xf numFmtId="4" fontId="0" fillId="0" borderId="0" xfId="0" applyNumberFormat="1"/>
    <xf numFmtId="0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1" fillId="0" borderId="0" xfId="0" applyFont="1"/>
    <xf numFmtId="0" fontId="6" fillId="0" borderId="0" xfId="0" applyFont="1"/>
    <xf numFmtId="45" fontId="3" fillId="0" borderId="0" xfId="0" applyNumberFormat="1" applyFont="1" applyAlignment="1">
      <alignment horizontal="center"/>
    </xf>
    <xf numFmtId="0" fontId="7" fillId="0" borderId="0" xfId="0" applyFont="1"/>
    <xf numFmtId="0" fontId="0" fillId="0" borderId="0" xfId="0" applyFont="1"/>
    <xf numFmtId="0" fontId="0" fillId="0" borderId="0" xfId="0" applyNumberFormat="1"/>
    <xf numFmtId="0" fontId="4" fillId="0" borderId="0" xfId="0" applyFont="1" applyAlignment="1">
      <alignment horizontal="center"/>
    </xf>
    <xf numFmtId="45" fontId="0" fillId="0" borderId="0" xfId="0" quotePrefix="1" applyNumberFormat="1" applyAlignment="1">
      <alignment horizontal="center"/>
    </xf>
    <xf numFmtId="21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45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right"/>
    </xf>
    <xf numFmtId="0" fontId="8" fillId="0" borderId="0" xfId="0" applyFont="1"/>
    <xf numFmtId="4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45" fontId="1" fillId="0" borderId="0" xfId="0" applyNumberFormat="1" applyFont="1" applyAlignment="1">
      <alignment horizontal="center"/>
    </xf>
    <xf numFmtId="0" fontId="10" fillId="0" borderId="0" xfId="0" applyFont="1"/>
    <xf numFmtId="0" fontId="0" fillId="0" borderId="1" xfId="0" applyBorder="1"/>
    <xf numFmtId="21" fontId="0" fillId="0" borderId="2" xfId="0" applyNumberFormat="1" applyBorder="1"/>
    <xf numFmtId="0" fontId="0" fillId="0" borderId="3" xfId="0" applyBorder="1"/>
    <xf numFmtId="21" fontId="0" fillId="0" borderId="3" xfId="0" applyNumberFormat="1" applyBorder="1"/>
    <xf numFmtId="21" fontId="0" fillId="0" borderId="4" xfId="0" applyNumberFormat="1" applyBorder="1"/>
    <xf numFmtId="1" fontId="1" fillId="0" borderId="0" xfId="0" applyNumberFormat="1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14" fontId="0" fillId="0" borderId="0" xfId="0" applyNumberFormat="1"/>
    <xf numFmtId="0" fontId="4" fillId="0" borderId="0" xfId="0" applyFont="1" applyAlignment="1">
      <alignment horizontal="center"/>
    </xf>
    <xf numFmtId="20" fontId="0" fillId="0" borderId="0" xfId="0" applyNumberFormat="1"/>
    <xf numFmtId="0" fontId="1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21" fontId="1" fillId="0" borderId="0" xfId="0" applyNumberFormat="1" applyFont="1"/>
    <xf numFmtId="0" fontId="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"/>
  <sheetViews>
    <sheetView workbookViewId="0">
      <selection activeCell="B19" sqref="B19"/>
    </sheetView>
  </sheetViews>
  <sheetFormatPr defaultRowHeight="12.75" x14ac:dyDescent="0.2"/>
  <cols>
    <col min="1" max="1" width="7.7109375" style="2" bestFit="1" customWidth="1"/>
    <col min="2" max="2" width="17.28515625" bestFit="1" customWidth="1"/>
    <col min="3" max="3" width="8.140625" style="2" bestFit="1" customWidth="1"/>
    <col min="4" max="4" width="14.28515625" style="14" bestFit="1" customWidth="1"/>
  </cols>
  <sheetData>
    <row r="1" spans="1:4" x14ac:dyDescent="0.2">
      <c r="A1" s="15" t="s">
        <v>0</v>
      </c>
      <c r="B1" t="s">
        <v>1</v>
      </c>
      <c r="C1" s="2" t="s">
        <v>18</v>
      </c>
      <c r="D1" s="14" t="s">
        <v>19</v>
      </c>
    </row>
    <row r="2" spans="1:4" x14ac:dyDescent="0.2">
      <c r="A2" s="2">
        <v>1</v>
      </c>
      <c r="B2" s="17"/>
      <c r="C2" s="13"/>
    </row>
    <row r="3" spans="1:4" x14ac:dyDescent="0.2">
      <c r="A3" s="2">
        <v>2</v>
      </c>
      <c r="C3" s="13"/>
    </row>
    <row r="4" spans="1:4" x14ac:dyDescent="0.2">
      <c r="A4" s="2">
        <v>3</v>
      </c>
      <c r="C4" s="13"/>
    </row>
    <row r="5" spans="1:4" x14ac:dyDescent="0.2">
      <c r="A5" s="2">
        <v>4</v>
      </c>
      <c r="B5" s="12"/>
      <c r="C5" s="13"/>
    </row>
    <row r="6" spans="1:4" x14ac:dyDescent="0.2">
      <c r="A6" s="2">
        <v>5</v>
      </c>
      <c r="B6" s="17"/>
      <c r="C6" s="13"/>
    </row>
    <row r="7" spans="1:4" x14ac:dyDescent="0.2">
      <c r="A7" s="2">
        <v>6</v>
      </c>
      <c r="C7" s="13"/>
    </row>
    <row r="8" spans="1:4" x14ac:dyDescent="0.2">
      <c r="A8" s="2">
        <v>7</v>
      </c>
      <c r="C8" s="13"/>
    </row>
    <row r="9" spans="1:4" x14ac:dyDescent="0.2">
      <c r="A9" s="2">
        <v>8</v>
      </c>
      <c r="B9" s="18"/>
      <c r="C9" s="13"/>
    </row>
    <row r="10" spans="1:4" x14ac:dyDescent="0.2">
      <c r="A10" s="2">
        <v>9</v>
      </c>
      <c r="C10" s="13"/>
    </row>
    <row r="11" spans="1:4" x14ac:dyDescent="0.2">
      <c r="A11" s="2">
        <v>10</v>
      </c>
      <c r="C11" s="13"/>
    </row>
    <row r="12" spans="1:4" x14ac:dyDescent="0.2">
      <c r="A12" s="2">
        <v>11</v>
      </c>
      <c r="C12" s="13"/>
    </row>
    <row r="13" spans="1:4" x14ac:dyDescent="0.2">
      <c r="A13" s="2">
        <v>12</v>
      </c>
      <c r="C13" s="16"/>
    </row>
    <row r="14" spans="1:4" x14ac:dyDescent="0.2">
      <c r="A14" s="2">
        <v>13</v>
      </c>
      <c r="C14" s="13"/>
    </row>
    <row r="15" spans="1:4" x14ac:dyDescent="0.2">
      <c r="A15" s="2">
        <v>14</v>
      </c>
      <c r="C15" s="13"/>
    </row>
    <row r="16" spans="1:4" x14ac:dyDescent="0.2">
      <c r="A16" s="2">
        <v>15</v>
      </c>
      <c r="C16" s="13"/>
    </row>
    <row r="17" spans="1:3" x14ac:dyDescent="0.2">
      <c r="A17" s="2">
        <v>16</v>
      </c>
      <c r="C17" s="16"/>
    </row>
    <row r="18" spans="1:3" x14ac:dyDescent="0.2">
      <c r="A18" s="2">
        <v>17</v>
      </c>
      <c r="C18" s="13"/>
    </row>
    <row r="19" spans="1:3" x14ac:dyDescent="0.2">
      <c r="A19" s="2">
        <v>18</v>
      </c>
      <c r="B19" s="17"/>
      <c r="C19" s="13"/>
    </row>
    <row r="20" spans="1:3" x14ac:dyDescent="0.2">
      <c r="A20" s="2">
        <v>19</v>
      </c>
      <c r="C20" s="13"/>
    </row>
    <row r="21" spans="1:3" x14ac:dyDescent="0.2">
      <c r="A21" s="2">
        <v>20</v>
      </c>
      <c r="B21" s="12"/>
      <c r="C21" s="13"/>
    </row>
    <row r="22" spans="1:3" x14ac:dyDescent="0.2">
      <c r="A22" s="2">
        <v>21</v>
      </c>
      <c r="C22" s="13"/>
    </row>
    <row r="23" spans="1:3" x14ac:dyDescent="0.2">
      <c r="A23" s="2">
        <v>22</v>
      </c>
      <c r="C23" s="13"/>
    </row>
    <row r="24" spans="1:3" x14ac:dyDescent="0.2">
      <c r="A24" s="2">
        <v>23</v>
      </c>
      <c r="B24" s="12"/>
      <c r="C24" s="13"/>
    </row>
    <row r="25" spans="1:3" x14ac:dyDescent="0.2">
      <c r="A25" s="2">
        <v>24</v>
      </c>
      <c r="C25" s="13"/>
    </row>
    <row r="26" spans="1:3" x14ac:dyDescent="0.2">
      <c r="A26" s="2">
        <v>25</v>
      </c>
      <c r="C26" s="13"/>
    </row>
    <row r="27" spans="1:3" x14ac:dyDescent="0.2">
      <c r="A27" s="2">
        <v>26</v>
      </c>
      <c r="C27" s="13"/>
    </row>
    <row r="28" spans="1:3" x14ac:dyDescent="0.2">
      <c r="A28" s="2">
        <v>27</v>
      </c>
      <c r="C28" s="13"/>
    </row>
    <row r="29" spans="1:3" x14ac:dyDescent="0.2">
      <c r="A29" s="2">
        <v>28</v>
      </c>
      <c r="B29" s="12"/>
      <c r="C29" s="16"/>
    </row>
    <row r="30" spans="1:3" x14ac:dyDescent="0.2">
      <c r="A30" s="2">
        <v>29</v>
      </c>
      <c r="C30" s="16"/>
    </row>
    <row r="31" spans="1:3" x14ac:dyDescent="0.2">
      <c r="A31" s="2">
        <v>30</v>
      </c>
      <c r="C31" s="13"/>
    </row>
    <row r="32" spans="1:3" x14ac:dyDescent="0.2">
      <c r="A32" s="2">
        <v>31</v>
      </c>
      <c r="C32" s="13"/>
    </row>
    <row r="33" spans="1:3" x14ac:dyDescent="0.2">
      <c r="A33" s="2">
        <v>32</v>
      </c>
      <c r="C33" s="13"/>
    </row>
    <row r="34" spans="1:3" x14ac:dyDescent="0.2">
      <c r="A34" s="2">
        <v>33</v>
      </c>
      <c r="C34" s="16"/>
    </row>
    <row r="35" spans="1:3" x14ac:dyDescent="0.2">
      <c r="A35" s="2">
        <v>34</v>
      </c>
      <c r="C35" s="13"/>
    </row>
    <row r="36" spans="1:3" x14ac:dyDescent="0.2">
      <c r="A36" s="2">
        <v>35</v>
      </c>
      <c r="C36" s="13"/>
    </row>
    <row r="37" spans="1:3" x14ac:dyDescent="0.2">
      <c r="A37" s="2">
        <v>36</v>
      </c>
      <c r="C37" s="13"/>
    </row>
    <row r="38" spans="1:3" x14ac:dyDescent="0.2">
      <c r="A38" s="2">
        <v>37</v>
      </c>
      <c r="C38" s="13"/>
    </row>
    <row r="39" spans="1:3" x14ac:dyDescent="0.2">
      <c r="A39" s="2">
        <v>38</v>
      </c>
      <c r="C39" s="13"/>
    </row>
    <row r="40" spans="1:3" x14ac:dyDescent="0.2">
      <c r="A40" s="2">
        <v>39</v>
      </c>
      <c r="C40" s="16"/>
    </row>
    <row r="41" spans="1:3" x14ac:dyDescent="0.2">
      <c r="A41" s="2">
        <v>40</v>
      </c>
      <c r="C41" s="16"/>
    </row>
    <row r="42" spans="1:3" x14ac:dyDescent="0.2">
      <c r="A42" s="2">
        <v>41</v>
      </c>
      <c r="C42" s="13"/>
    </row>
    <row r="43" spans="1:3" x14ac:dyDescent="0.2">
      <c r="A43" s="2">
        <v>42</v>
      </c>
      <c r="C43" s="13"/>
    </row>
    <row r="44" spans="1:3" x14ac:dyDescent="0.2">
      <c r="A44" s="2">
        <v>43</v>
      </c>
      <c r="C44" s="16"/>
    </row>
    <row r="45" spans="1:3" x14ac:dyDescent="0.2">
      <c r="A45" s="2">
        <v>44</v>
      </c>
      <c r="C45" s="13"/>
    </row>
    <row r="46" spans="1:3" x14ac:dyDescent="0.2">
      <c r="A46" s="2">
        <v>45</v>
      </c>
      <c r="C46" s="16"/>
    </row>
    <row r="47" spans="1:3" x14ac:dyDescent="0.2">
      <c r="A47" s="2">
        <v>46</v>
      </c>
      <c r="C47" s="13"/>
    </row>
    <row r="48" spans="1:3" x14ac:dyDescent="0.2">
      <c r="A48" s="2">
        <v>47</v>
      </c>
      <c r="B48" s="12"/>
      <c r="C48" s="16"/>
    </row>
    <row r="49" spans="1:3" x14ac:dyDescent="0.2">
      <c r="A49" s="2">
        <v>48</v>
      </c>
      <c r="C49" s="13"/>
    </row>
    <row r="50" spans="1:3" x14ac:dyDescent="0.2">
      <c r="A50" s="2">
        <v>49</v>
      </c>
      <c r="C50" s="13"/>
    </row>
    <row r="51" spans="1:3" x14ac:dyDescent="0.2">
      <c r="A51" s="2">
        <v>50</v>
      </c>
      <c r="C51" s="13"/>
    </row>
    <row r="52" spans="1:3" x14ac:dyDescent="0.2">
      <c r="A52" s="2">
        <v>51</v>
      </c>
      <c r="C52" s="13"/>
    </row>
    <row r="53" spans="1:3" x14ac:dyDescent="0.2">
      <c r="A53" s="2">
        <v>52</v>
      </c>
      <c r="C53" s="13"/>
    </row>
    <row r="54" spans="1:3" x14ac:dyDescent="0.2">
      <c r="A54" s="2">
        <v>53</v>
      </c>
      <c r="C54" s="13"/>
    </row>
    <row r="55" spans="1:3" x14ac:dyDescent="0.2">
      <c r="A55" s="2">
        <v>54</v>
      </c>
      <c r="C55" s="13"/>
    </row>
    <row r="56" spans="1:3" x14ac:dyDescent="0.2">
      <c r="A56" s="2">
        <v>55</v>
      </c>
      <c r="C56" s="13"/>
    </row>
    <row r="57" spans="1:3" x14ac:dyDescent="0.2">
      <c r="A57" s="2">
        <v>56</v>
      </c>
      <c r="B57" s="12"/>
      <c r="C57" s="13"/>
    </row>
    <row r="58" spans="1:3" x14ac:dyDescent="0.2">
      <c r="A58" s="2">
        <v>57</v>
      </c>
      <c r="C58" s="13"/>
    </row>
    <row r="59" spans="1:3" x14ac:dyDescent="0.2">
      <c r="A59" s="2">
        <v>58</v>
      </c>
      <c r="C59" s="13"/>
    </row>
    <row r="60" spans="1:3" x14ac:dyDescent="0.2">
      <c r="A60" s="2">
        <v>59</v>
      </c>
      <c r="B60" s="12"/>
      <c r="C60" s="13"/>
    </row>
    <row r="61" spans="1:3" x14ac:dyDescent="0.2">
      <c r="A61" s="2">
        <v>60</v>
      </c>
      <c r="B61" s="12"/>
      <c r="C61" s="16"/>
    </row>
    <row r="62" spans="1:3" x14ac:dyDescent="0.2">
      <c r="A62" s="2">
        <v>61</v>
      </c>
      <c r="B62" s="17"/>
      <c r="C62" s="13"/>
    </row>
    <row r="63" spans="1:3" x14ac:dyDescent="0.2">
      <c r="A63" s="2">
        <v>62</v>
      </c>
      <c r="B63" s="17"/>
      <c r="C63" s="13"/>
    </row>
    <row r="64" spans="1:3" x14ac:dyDescent="0.2">
      <c r="A64" s="2">
        <v>63</v>
      </c>
      <c r="C64" s="13"/>
    </row>
    <row r="65" spans="1:3" x14ac:dyDescent="0.2">
      <c r="A65" s="2">
        <v>64</v>
      </c>
      <c r="B65" s="12"/>
      <c r="C65" s="13"/>
    </row>
    <row r="66" spans="1:3" x14ac:dyDescent="0.2">
      <c r="A66" s="2">
        <v>65</v>
      </c>
      <c r="C66" s="13"/>
    </row>
    <row r="67" spans="1:3" x14ac:dyDescent="0.2">
      <c r="A67" s="2">
        <v>66</v>
      </c>
      <c r="C67" s="13"/>
    </row>
    <row r="68" spans="1:3" x14ac:dyDescent="0.2">
      <c r="A68" s="2">
        <v>67</v>
      </c>
      <c r="C68" s="13"/>
    </row>
    <row r="69" spans="1:3" x14ac:dyDescent="0.2">
      <c r="A69" s="2">
        <v>68</v>
      </c>
      <c r="C69" s="13"/>
    </row>
    <row r="70" spans="1:3" x14ac:dyDescent="0.2">
      <c r="A70" s="2">
        <v>69</v>
      </c>
      <c r="B70" s="12"/>
      <c r="C70" s="13"/>
    </row>
    <row r="71" spans="1:3" x14ac:dyDescent="0.2">
      <c r="A71" s="2">
        <v>70</v>
      </c>
      <c r="C71" s="13"/>
    </row>
    <row r="72" spans="1:3" x14ac:dyDescent="0.2">
      <c r="A72" s="2">
        <v>71</v>
      </c>
      <c r="B72" s="12"/>
      <c r="C72" s="16"/>
    </row>
    <row r="73" spans="1:3" x14ac:dyDescent="0.2">
      <c r="A73" s="2">
        <v>72</v>
      </c>
      <c r="C73" s="13"/>
    </row>
    <row r="74" spans="1:3" x14ac:dyDescent="0.2">
      <c r="A74" s="2">
        <v>73</v>
      </c>
      <c r="C74" s="13"/>
    </row>
    <row r="75" spans="1:3" x14ac:dyDescent="0.2">
      <c r="A75" s="2">
        <v>74</v>
      </c>
      <c r="C75" s="13"/>
    </row>
    <row r="76" spans="1:3" x14ac:dyDescent="0.2">
      <c r="A76" s="2">
        <v>75</v>
      </c>
      <c r="C76" s="13"/>
    </row>
    <row r="77" spans="1:3" x14ac:dyDescent="0.2">
      <c r="A77" s="2">
        <v>76</v>
      </c>
      <c r="C77" s="13"/>
    </row>
    <row r="78" spans="1:3" x14ac:dyDescent="0.2">
      <c r="A78" s="2">
        <v>77</v>
      </c>
      <c r="C78" s="13"/>
    </row>
    <row r="79" spans="1:3" x14ac:dyDescent="0.2">
      <c r="A79" s="2">
        <v>78</v>
      </c>
      <c r="C79" s="13"/>
    </row>
    <row r="80" spans="1:3" x14ac:dyDescent="0.2">
      <c r="A80" s="2">
        <v>79</v>
      </c>
      <c r="C80" s="13"/>
    </row>
    <row r="81" spans="1:3" x14ac:dyDescent="0.2">
      <c r="A81" s="2">
        <v>80</v>
      </c>
      <c r="C81" s="13"/>
    </row>
    <row r="82" spans="1:3" x14ac:dyDescent="0.2">
      <c r="A82" s="2">
        <v>81</v>
      </c>
      <c r="C82" s="13"/>
    </row>
    <row r="83" spans="1:3" x14ac:dyDescent="0.2">
      <c r="A83" s="2">
        <v>82</v>
      </c>
      <c r="C83" s="13"/>
    </row>
    <row r="84" spans="1:3" x14ac:dyDescent="0.2">
      <c r="A84" s="2">
        <v>83</v>
      </c>
      <c r="C84" s="13"/>
    </row>
    <row r="85" spans="1:3" x14ac:dyDescent="0.2">
      <c r="A85" s="2">
        <v>84</v>
      </c>
      <c r="C85" s="13"/>
    </row>
    <row r="86" spans="1:3" x14ac:dyDescent="0.2">
      <c r="A86" s="2">
        <v>85</v>
      </c>
      <c r="C86" s="13"/>
    </row>
    <row r="87" spans="1:3" x14ac:dyDescent="0.2">
      <c r="A87" s="2">
        <v>86</v>
      </c>
      <c r="C87" s="13"/>
    </row>
    <row r="88" spans="1:3" x14ac:dyDescent="0.2">
      <c r="A88" s="2">
        <v>87</v>
      </c>
      <c r="C88" s="13"/>
    </row>
    <row r="89" spans="1:3" x14ac:dyDescent="0.2">
      <c r="C89" s="13"/>
    </row>
    <row r="90" spans="1:3" x14ac:dyDescent="0.2">
      <c r="C90" s="13"/>
    </row>
    <row r="91" spans="1:3" x14ac:dyDescent="0.2">
      <c r="C91" s="13"/>
    </row>
    <row r="92" spans="1:3" x14ac:dyDescent="0.2">
      <c r="C92" s="13"/>
    </row>
    <row r="93" spans="1:3" x14ac:dyDescent="0.2">
      <c r="C93" s="13"/>
    </row>
    <row r="94" spans="1:3" x14ac:dyDescent="0.2">
      <c r="C94" s="13"/>
    </row>
    <row r="95" spans="1:3" x14ac:dyDescent="0.2">
      <c r="C95" s="13"/>
    </row>
    <row r="96" spans="1:3" x14ac:dyDescent="0.2">
      <c r="C96" s="13"/>
    </row>
    <row r="97" spans="3:3" x14ac:dyDescent="0.2">
      <c r="C97" s="13"/>
    </row>
    <row r="98" spans="3:3" x14ac:dyDescent="0.2">
      <c r="C98" s="13"/>
    </row>
    <row r="99" spans="3:3" x14ac:dyDescent="0.2">
      <c r="C99" s="13"/>
    </row>
    <row r="100" spans="3:3" x14ac:dyDescent="0.2">
      <c r="C100" s="13"/>
    </row>
    <row r="101" spans="3:3" x14ac:dyDescent="0.2">
      <c r="C101" s="13"/>
    </row>
    <row r="102" spans="3:3" x14ac:dyDescent="0.2">
      <c r="C102" s="13"/>
    </row>
    <row r="103" spans="3:3" x14ac:dyDescent="0.2">
      <c r="C103" s="13"/>
    </row>
    <row r="104" spans="3:3" x14ac:dyDescent="0.2">
      <c r="C104" s="13"/>
    </row>
    <row r="105" spans="3:3" x14ac:dyDescent="0.2">
      <c r="C105" s="13"/>
    </row>
    <row r="106" spans="3:3" x14ac:dyDescent="0.2">
      <c r="C106" s="13"/>
    </row>
    <row r="107" spans="3:3" x14ac:dyDescent="0.2">
      <c r="C107" s="13"/>
    </row>
    <row r="108" spans="3:3" x14ac:dyDescent="0.2">
      <c r="C108" s="13"/>
    </row>
    <row r="109" spans="3:3" x14ac:dyDescent="0.2">
      <c r="C109" s="13"/>
    </row>
    <row r="110" spans="3:3" x14ac:dyDescent="0.2">
      <c r="C110" s="13"/>
    </row>
    <row r="111" spans="3:3" x14ac:dyDescent="0.2">
      <c r="C111" s="13"/>
    </row>
    <row r="112" spans="3:3" x14ac:dyDescent="0.2">
      <c r="C112" s="13"/>
    </row>
    <row r="113" spans="3:3" x14ac:dyDescent="0.2">
      <c r="C113" s="13"/>
    </row>
    <row r="114" spans="3:3" x14ac:dyDescent="0.2">
      <c r="C114" s="13"/>
    </row>
    <row r="115" spans="3:3" x14ac:dyDescent="0.2">
      <c r="C115" s="13"/>
    </row>
    <row r="116" spans="3:3" x14ac:dyDescent="0.2">
      <c r="C116" s="13"/>
    </row>
    <row r="117" spans="3:3" x14ac:dyDescent="0.2">
      <c r="C117" s="13"/>
    </row>
    <row r="118" spans="3:3" x14ac:dyDescent="0.2">
      <c r="C118" s="13"/>
    </row>
    <row r="119" spans="3:3" x14ac:dyDescent="0.2">
      <c r="C119" s="13"/>
    </row>
    <row r="120" spans="3:3" x14ac:dyDescent="0.2">
      <c r="C120" s="13"/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7" workbookViewId="0">
      <selection activeCell="H24" sqref="H24"/>
    </sheetView>
  </sheetViews>
  <sheetFormatPr defaultRowHeight="12.75" x14ac:dyDescent="0.2"/>
  <cols>
    <col min="1" max="1" width="2.5703125" bestFit="1" customWidth="1"/>
    <col min="2" max="3" width="3" bestFit="1" customWidth="1"/>
    <col min="4" max="4" width="18" bestFit="1" customWidth="1"/>
    <col min="5" max="5" width="13.85546875" bestFit="1" customWidth="1"/>
    <col min="6" max="6" width="2.5703125" bestFit="1" customWidth="1"/>
  </cols>
  <sheetData>
    <row r="1" spans="1:7" x14ac:dyDescent="0.2">
      <c r="A1" s="33" t="s">
        <v>56</v>
      </c>
      <c r="B1" s="30">
        <v>15</v>
      </c>
      <c r="C1" s="2">
        <v>58</v>
      </c>
      <c r="D1" s="53" t="s">
        <v>47</v>
      </c>
      <c r="E1" s="54" t="s">
        <v>29</v>
      </c>
      <c r="F1" s="34" t="s">
        <v>57</v>
      </c>
    </row>
    <row r="2" spans="1:7" x14ac:dyDescent="0.2">
      <c r="A2" s="2" t="s">
        <v>56</v>
      </c>
      <c r="B2">
        <v>17</v>
      </c>
      <c r="C2" s="2">
        <v>56</v>
      </c>
      <c r="D2" s="32" t="s">
        <v>55</v>
      </c>
      <c r="E2" s="11" t="s">
        <v>26</v>
      </c>
      <c r="F2" s="13"/>
      <c r="G2" s="17" t="s">
        <v>95</v>
      </c>
    </row>
    <row r="3" spans="1:7" x14ac:dyDescent="0.2">
      <c r="A3" s="33" t="s">
        <v>56</v>
      </c>
      <c r="B3" s="30">
        <v>17</v>
      </c>
      <c r="C3" s="2">
        <v>57</v>
      </c>
      <c r="D3" s="48" t="s">
        <v>41</v>
      </c>
      <c r="E3" s="54" t="s">
        <v>29</v>
      </c>
      <c r="F3" s="13"/>
    </row>
    <row r="4" spans="1:7" x14ac:dyDescent="0.2">
      <c r="A4" s="2" t="s">
        <v>56</v>
      </c>
      <c r="B4" s="30">
        <v>24</v>
      </c>
      <c r="C4" s="2">
        <v>66</v>
      </c>
      <c r="D4" t="s">
        <v>33</v>
      </c>
      <c r="E4" s="11" t="s">
        <v>26</v>
      </c>
      <c r="F4" s="13"/>
    </row>
    <row r="5" spans="1:7" x14ac:dyDescent="0.2">
      <c r="A5" s="2" t="s">
        <v>56</v>
      </c>
      <c r="B5" s="30">
        <v>27</v>
      </c>
      <c r="C5" s="2">
        <v>55</v>
      </c>
      <c r="D5" s="53" t="s">
        <v>46</v>
      </c>
      <c r="E5" s="11" t="s">
        <v>26</v>
      </c>
      <c r="F5" s="34" t="s">
        <v>66</v>
      </c>
    </row>
    <row r="6" spans="1:7" x14ac:dyDescent="0.2">
      <c r="A6" s="33" t="s">
        <v>56</v>
      </c>
      <c r="B6" s="30">
        <v>32</v>
      </c>
      <c r="C6" s="2">
        <v>42</v>
      </c>
      <c r="D6" s="48" t="s">
        <v>31</v>
      </c>
      <c r="E6" s="54" t="s">
        <v>28</v>
      </c>
      <c r="F6" s="13"/>
    </row>
    <row r="7" spans="1:7" x14ac:dyDescent="0.2">
      <c r="A7" s="33" t="s">
        <v>56</v>
      </c>
      <c r="B7" s="30">
        <v>32</v>
      </c>
      <c r="C7" s="2">
        <v>49</v>
      </c>
      <c r="D7" s="53" t="s">
        <v>72</v>
      </c>
      <c r="E7" s="54" t="s">
        <v>26</v>
      </c>
      <c r="F7" s="34" t="s">
        <v>70</v>
      </c>
    </row>
    <row r="8" spans="1:7" x14ac:dyDescent="0.2">
      <c r="A8" s="33" t="s">
        <v>56</v>
      </c>
      <c r="B8" s="30">
        <v>35</v>
      </c>
      <c r="C8" s="2">
        <v>93</v>
      </c>
      <c r="D8" s="53" t="s">
        <v>51</v>
      </c>
      <c r="E8" s="54" t="s">
        <v>26</v>
      </c>
      <c r="F8" s="34" t="s">
        <v>56</v>
      </c>
    </row>
    <row r="9" spans="1:7" x14ac:dyDescent="0.2">
      <c r="A9" s="33" t="s">
        <v>56</v>
      </c>
      <c r="B9" s="30">
        <v>36</v>
      </c>
      <c r="C9" s="2">
        <v>51</v>
      </c>
      <c r="D9" s="53" t="s">
        <v>30</v>
      </c>
      <c r="E9" s="54" t="s">
        <v>29</v>
      </c>
      <c r="F9" s="34" t="s">
        <v>66</v>
      </c>
    </row>
    <row r="10" spans="1:7" x14ac:dyDescent="0.2">
      <c r="A10" s="2" t="s">
        <v>56</v>
      </c>
      <c r="B10" s="30">
        <v>37</v>
      </c>
      <c r="C10" s="2">
        <v>50</v>
      </c>
      <c r="D10" s="53" t="s">
        <v>48</v>
      </c>
      <c r="E10" s="11" t="s">
        <v>26</v>
      </c>
      <c r="F10" s="34" t="s">
        <v>65</v>
      </c>
      <c r="G10" s="17" t="s">
        <v>95</v>
      </c>
    </row>
    <row r="11" spans="1:7" x14ac:dyDescent="0.2">
      <c r="A11" s="33" t="s">
        <v>56</v>
      </c>
      <c r="B11" s="30">
        <v>38</v>
      </c>
      <c r="C11" s="2">
        <v>40</v>
      </c>
      <c r="D11" s="48" t="s">
        <v>23</v>
      </c>
      <c r="E11" s="54" t="s">
        <v>27</v>
      </c>
      <c r="F11" s="13"/>
    </row>
    <row r="12" spans="1:7" x14ac:dyDescent="0.2">
      <c r="A12" s="33" t="s">
        <v>56</v>
      </c>
      <c r="B12" s="30">
        <v>39</v>
      </c>
      <c r="C12" s="33">
        <v>74</v>
      </c>
      <c r="D12" s="48" t="s">
        <v>81</v>
      </c>
      <c r="E12" s="54" t="s">
        <v>26</v>
      </c>
      <c r="F12" s="13"/>
    </row>
    <row r="13" spans="1:7" x14ac:dyDescent="0.2">
      <c r="A13" s="33" t="s">
        <v>56</v>
      </c>
      <c r="B13" s="30">
        <v>40</v>
      </c>
      <c r="C13" s="2">
        <v>62</v>
      </c>
      <c r="D13" s="48" t="s">
        <v>80</v>
      </c>
      <c r="E13" s="54" t="s">
        <v>36</v>
      </c>
      <c r="F13" s="13"/>
      <c r="G13" s="17" t="s">
        <v>95</v>
      </c>
    </row>
    <row r="14" spans="1:7" x14ac:dyDescent="0.2">
      <c r="A14" s="33" t="s">
        <v>56</v>
      </c>
      <c r="B14" s="30">
        <v>41</v>
      </c>
      <c r="C14" s="2">
        <v>72</v>
      </c>
      <c r="D14" s="53" t="s">
        <v>44</v>
      </c>
      <c r="E14" s="54" t="s">
        <v>26</v>
      </c>
      <c r="F14" s="34" t="s">
        <v>70</v>
      </c>
    </row>
    <row r="15" spans="1:7" x14ac:dyDescent="0.2">
      <c r="A15" s="33" t="s">
        <v>56</v>
      </c>
      <c r="B15" s="30">
        <v>43</v>
      </c>
      <c r="C15" s="2">
        <v>47</v>
      </c>
      <c r="D15" s="53" t="s">
        <v>40</v>
      </c>
      <c r="E15" s="54" t="s">
        <v>29</v>
      </c>
      <c r="F15" s="34" t="s">
        <v>57</v>
      </c>
    </row>
    <row r="16" spans="1:7" x14ac:dyDescent="0.2">
      <c r="A16" s="33" t="s">
        <v>56</v>
      </c>
      <c r="B16" s="30">
        <v>44</v>
      </c>
      <c r="C16" s="2">
        <v>45</v>
      </c>
      <c r="D16" s="53" t="s">
        <v>75</v>
      </c>
      <c r="E16" s="54" t="s">
        <v>26</v>
      </c>
      <c r="F16" s="34" t="s">
        <v>57</v>
      </c>
    </row>
    <row r="17" spans="1:8" x14ac:dyDescent="0.2">
      <c r="A17" s="33" t="s">
        <v>56</v>
      </c>
      <c r="B17" s="30">
        <v>45</v>
      </c>
      <c r="C17" s="2">
        <v>48</v>
      </c>
      <c r="D17" s="48" t="s">
        <v>76</v>
      </c>
      <c r="E17" s="54" t="s">
        <v>29</v>
      </c>
      <c r="F17" s="13"/>
    </row>
    <row r="18" spans="1:8" x14ac:dyDescent="0.2">
      <c r="A18" s="33" t="s">
        <v>56</v>
      </c>
      <c r="B18" s="30">
        <v>45</v>
      </c>
      <c r="C18" s="2">
        <v>67</v>
      </c>
      <c r="D18" s="53" t="s">
        <v>50</v>
      </c>
      <c r="E18" s="54" t="s">
        <v>42</v>
      </c>
      <c r="F18" s="34" t="s">
        <v>56</v>
      </c>
    </row>
    <row r="19" spans="1:8" x14ac:dyDescent="0.2">
      <c r="A19" s="33" t="s">
        <v>56</v>
      </c>
      <c r="B19" s="30">
        <v>50</v>
      </c>
      <c r="C19" s="2">
        <v>99</v>
      </c>
      <c r="D19" s="48" t="s">
        <v>24</v>
      </c>
      <c r="E19" s="54" t="s">
        <v>35</v>
      </c>
      <c r="F19" s="13"/>
    </row>
    <row r="20" spans="1:8" x14ac:dyDescent="0.2">
      <c r="A20" s="33" t="s">
        <v>56</v>
      </c>
      <c r="B20" s="30">
        <v>50</v>
      </c>
      <c r="C20" s="2">
        <v>94</v>
      </c>
      <c r="D20" s="48" t="s">
        <v>52</v>
      </c>
      <c r="E20" s="54" t="s">
        <v>28</v>
      </c>
      <c r="F20" s="13"/>
    </row>
    <row r="21" spans="1:8" x14ac:dyDescent="0.2">
      <c r="A21" s="33" t="s">
        <v>56</v>
      </c>
      <c r="B21" s="30">
        <v>51</v>
      </c>
      <c r="C21" s="2">
        <v>73</v>
      </c>
      <c r="D21" s="48" t="s">
        <v>45</v>
      </c>
      <c r="E21" s="54" t="s">
        <v>26</v>
      </c>
      <c r="F21" s="13"/>
    </row>
    <row r="22" spans="1:8" x14ac:dyDescent="0.2">
      <c r="A22" s="2" t="s">
        <v>56</v>
      </c>
      <c r="B22" s="30">
        <v>52</v>
      </c>
      <c r="C22" s="2">
        <v>68</v>
      </c>
      <c r="D22" s="53" t="s">
        <v>62</v>
      </c>
      <c r="E22" s="11" t="s">
        <v>27</v>
      </c>
      <c r="F22" s="34" t="s">
        <v>65</v>
      </c>
    </row>
    <row r="23" spans="1:8" x14ac:dyDescent="0.2">
      <c r="A23" s="2" t="s">
        <v>56</v>
      </c>
      <c r="B23" s="30">
        <v>52</v>
      </c>
      <c r="C23" s="2">
        <v>60</v>
      </c>
      <c r="D23" s="32" t="s">
        <v>63</v>
      </c>
      <c r="E23" s="11" t="s">
        <v>29</v>
      </c>
      <c r="F23" s="13"/>
    </row>
    <row r="24" spans="1:8" x14ac:dyDescent="0.2">
      <c r="A24" s="33" t="s">
        <v>56</v>
      </c>
      <c r="B24" s="30">
        <v>53</v>
      </c>
      <c r="C24" s="2">
        <v>98</v>
      </c>
      <c r="D24" s="48" t="s">
        <v>25</v>
      </c>
      <c r="E24" s="54" t="s">
        <v>35</v>
      </c>
      <c r="F24" s="13"/>
      <c r="G24" s="17" t="s">
        <v>95</v>
      </c>
      <c r="H24">
        <v>77.34</v>
      </c>
    </row>
    <row r="25" spans="1:8" x14ac:dyDescent="0.2">
      <c r="A25" s="33" t="s">
        <v>56</v>
      </c>
      <c r="B25" s="30">
        <v>56</v>
      </c>
      <c r="C25" s="2">
        <v>53</v>
      </c>
      <c r="D25" s="48" t="s">
        <v>39</v>
      </c>
      <c r="E25" s="54" t="s">
        <v>42</v>
      </c>
      <c r="F25" s="13"/>
    </row>
    <row r="26" spans="1:8" x14ac:dyDescent="0.2">
      <c r="A26" s="2" t="s">
        <v>56</v>
      </c>
      <c r="B26" s="30">
        <v>60</v>
      </c>
      <c r="C26" s="2">
        <v>41</v>
      </c>
      <c r="D26" s="48" t="s">
        <v>67</v>
      </c>
      <c r="E26" s="54" t="s">
        <v>35</v>
      </c>
      <c r="F26" s="13"/>
      <c r="G26" s="17"/>
    </row>
    <row r="27" spans="1:8" x14ac:dyDescent="0.2">
      <c r="A27" s="33" t="s">
        <v>56</v>
      </c>
      <c r="B27" s="30">
        <v>63</v>
      </c>
      <c r="C27" s="2">
        <v>97</v>
      </c>
      <c r="D27" s="48" t="s">
        <v>68</v>
      </c>
      <c r="E27" s="54" t="s">
        <v>35</v>
      </c>
      <c r="F27" s="13"/>
      <c r="G27" s="17" t="s">
        <v>95</v>
      </c>
    </row>
    <row r="28" spans="1:8" x14ac:dyDescent="0.2">
      <c r="A28" s="33" t="s">
        <v>57</v>
      </c>
      <c r="B28" s="30">
        <v>14</v>
      </c>
      <c r="C28" s="2">
        <v>46</v>
      </c>
      <c r="D28" s="48" t="s">
        <v>74</v>
      </c>
      <c r="E28" s="54" t="s">
        <v>60</v>
      </c>
      <c r="F28" s="13"/>
    </row>
    <row r="29" spans="1:8" x14ac:dyDescent="0.2">
      <c r="A29" s="33" t="s">
        <v>57</v>
      </c>
      <c r="B29" s="30">
        <v>16</v>
      </c>
      <c r="C29" s="2">
        <v>0</v>
      </c>
      <c r="D29" s="53" t="s">
        <v>71</v>
      </c>
      <c r="E29" s="54" t="s">
        <v>26</v>
      </c>
      <c r="F29" s="34" t="s">
        <v>70</v>
      </c>
      <c r="G29" s="17" t="s">
        <v>95</v>
      </c>
    </row>
    <row r="30" spans="1:8" x14ac:dyDescent="0.2">
      <c r="A30" s="33" t="s">
        <v>57</v>
      </c>
      <c r="B30" s="30">
        <v>18</v>
      </c>
      <c r="C30" s="2">
        <v>63</v>
      </c>
      <c r="D30" s="48" t="s">
        <v>37</v>
      </c>
      <c r="E30" s="54" t="s">
        <v>36</v>
      </c>
      <c r="F30" s="13"/>
    </row>
    <row r="31" spans="1:8" x14ac:dyDescent="0.2">
      <c r="A31" s="33" t="s">
        <v>57</v>
      </c>
      <c r="B31" s="30">
        <v>27</v>
      </c>
      <c r="C31" s="2">
        <v>61</v>
      </c>
      <c r="D31" s="53" t="s">
        <v>43</v>
      </c>
      <c r="E31" s="54" t="s">
        <v>36</v>
      </c>
      <c r="F31" s="34" t="s">
        <v>64</v>
      </c>
    </row>
    <row r="32" spans="1:8" x14ac:dyDescent="0.2">
      <c r="A32" s="33" t="s">
        <v>57</v>
      </c>
      <c r="B32" s="30">
        <v>29</v>
      </c>
      <c r="C32" s="2">
        <v>69</v>
      </c>
      <c r="D32" s="53" t="s">
        <v>73</v>
      </c>
      <c r="E32" s="54" t="s">
        <v>28</v>
      </c>
      <c r="F32" s="34" t="s">
        <v>70</v>
      </c>
    </row>
    <row r="33" spans="1:7" x14ac:dyDescent="0.2">
      <c r="A33" s="33" t="s">
        <v>57</v>
      </c>
      <c r="B33" s="30">
        <v>29</v>
      </c>
      <c r="C33" s="2">
        <v>54</v>
      </c>
      <c r="D33" s="48" t="s">
        <v>82</v>
      </c>
      <c r="E33" s="54" t="s">
        <v>83</v>
      </c>
      <c r="F33" s="13"/>
    </row>
    <row r="34" spans="1:7" x14ac:dyDescent="0.2">
      <c r="A34" s="2" t="s">
        <v>57</v>
      </c>
      <c r="B34" s="30">
        <v>31</v>
      </c>
      <c r="C34" s="2">
        <v>43</v>
      </c>
      <c r="D34" s="53" t="s">
        <v>61</v>
      </c>
      <c r="E34" s="11" t="s">
        <v>60</v>
      </c>
      <c r="F34" s="34" t="s">
        <v>64</v>
      </c>
    </row>
    <row r="35" spans="1:7" x14ac:dyDescent="0.2">
      <c r="A35" s="2" t="s">
        <v>57</v>
      </c>
      <c r="B35">
        <v>45</v>
      </c>
      <c r="C35" s="2">
        <v>52</v>
      </c>
      <c r="D35" s="32" t="s">
        <v>58</v>
      </c>
      <c r="E35" s="11" t="s">
        <v>42</v>
      </c>
      <c r="F35" s="13"/>
    </row>
    <row r="36" spans="1:7" x14ac:dyDescent="0.2">
      <c r="A36" s="33" t="s">
        <v>57</v>
      </c>
      <c r="B36" s="30">
        <v>45</v>
      </c>
      <c r="C36" s="2">
        <v>64</v>
      </c>
      <c r="D36" s="53" t="s">
        <v>78</v>
      </c>
      <c r="E36" s="54" t="s">
        <v>29</v>
      </c>
      <c r="F36" s="34" t="s">
        <v>66</v>
      </c>
    </row>
    <row r="37" spans="1:7" x14ac:dyDescent="0.2">
      <c r="A37" s="33" t="s">
        <v>57</v>
      </c>
      <c r="B37" s="30">
        <v>46</v>
      </c>
      <c r="C37" s="2">
        <v>59</v>
      </c>
      <c r="D37" s="53" t="s">
        <v>84</v>
      </c>
      <c r="E37" s="54" t="s">
        <v>29</v>
      </c>
      <c r="F37" s="34" t="s">
        <v>57</v>
      </c>
    </row>
    <row r="38" spans="1:7" x14ac:dyDescent="0.2">
      <c r="A38" s="33" t="s">
        <v>57</v>
      </c>
      <c r="B38" s="30">
        <v>47</v>
      </c>
      <c r="C38" s="2">
        <v>95</v>
      </c>
      <c r="D38" s="30" t="s">
        <v>77</v>
      </c>
      <c r="E38" s="54" t="s">
        <v>28</v>
      </c>
      <c r="F38" s="13"/>
    </row>
    <row r="39" spans="1:7" x14ac:dyDescent="0.2">
      <c r="A39" s="2" t="s">
        <v>57</v>
      </c>
      <c r="B39" s="30">
        <v>48</v>
      </c>
      <c r="C39" s="2">
        <v>71</v>
      </c>
      <c r="D39" s="53" t="s">
        <v>59</v>
      </c>
      <c r="E39" s="11" t="s">
        <v>60</v>
      </c>
      <c r="F39" s="34" t="s">
        <v>65</v>
      </c>
    </row>
    <row r="40" spans="1:7" x14ac:dyDescent="0.2">
      <c r="A40" s="33" t="s">
        <v>57</v>
      </c>
      <c r="B40" s="30">
        <v>48</v>
      </c>
      <c r="C40" s="2">
        <v>65</v>
      </c>
      <c r="D40" s="48" t="s">
        <v>69</v>
      </c>
      <c r="E40" s="54" t="s">
        <v>28</v>
      </c>
      <c r="F40" s="13"/>
    </row>
    <row r="41" spans="1:7" x14ac:dyDescent="0.2">
      <c r="A41" s="33" t="s">
        <v>57</v>
      </c>
      <c r="B41" s="30">
        <v>48</v>
      </c>
      <c r="C41" s="2">
        <v>96</v>
      </c>
      <c r="D41" s="48" t="s">
        <v>38</v>
      </c>
      <c r="E41" s="54" t="s">
        <v>35</v>
      </c>
      <c r="F41" s="13"/>
    </row>
    <row r="42" spans="1:7" x14ac:dyDescent="0.2">
      <c r="A42" s="2" t="s">
        <v>57</v>
      </c>
      <c r="B42" s="30">
        <v>51</v>
      </c>
      <c r="C42" s="2">
        <v>44</v>
      </c>
      <c r="D42" s="32" t="s">
        <v>32</v>
      </c>
      <c r="E42" s="11" t="s">
        <v>28</v>
      </c>
      <c r="F42" s="13"/>
      <c r="G42">
        <v>22</v>
      </c>
    </row>
    <row r="43" spans="1:7" x14ac:dyDescent="0.2">
      <c r="A43" s="33" t="s">
        <v>57</v>
      </c>
      <c r="B43" s="30">
        <v>56</v>
      </c>
      <c r="C43" s="2">
        <v>70</v>
      </c>
      <c r="D43" s="53" t="s">
        <v>79</v>
      </c>
      <c r="E43" s="54" t="s">
        <v>60</v>
      </c>
      <c r="F43" s="34" t="s">
        <v>70</v>
      </c>
    </row>
  </sheetData>
  <sortState ref="A1:F43">
    <sortCondition descending="1" ref="A1:A43"/>
    <sortCondition ref="B1:B4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2"/>
  <sheetViews>
    <sheetView tabSelected="1" workbookViewId="0">
      <selection activeCell="M3" sqref="M3:M5"/>
    </sheetView>
  </sheetViews>
  <sheetFormatPr defaultRowHeight="12.75" x14ac:dyDescent="0.2"/>
  <cols>
    <col min="1" max="1" width="7.7109375" style="2" bestFit="1" customWidth="1"/>
    <col min="2" max="2" width="22.85546875" bestFit="1" customWidth="1"/>
    <col min="3" max="3" width="13.5703125" bestFit="1" customWidth="1"/>
    <col min="5" max="5" width="9.140625" style="2"/>
    <col min="12" max="12" width="12" customWidth="1"/>
    <col min="15" max="15" width="22.85546875" bestFit="1" customWidth="1"/>
  </cols>
  <sheetData>
    <row r="1" spans="1:13" ht="18" x14ac:dyDescent="0.25">
      <c r="A1" s="57" t="s">
        <v>91</v>
      </c>
      <c r="B1" s="57"/>
      <c r="C1" s="57"/>
      <c r="D1" s="57"/>
      <c r="E1" s="57"/>
      <c r="F1" s="57"/>
      <c r="G1" s="57"/>
      <c r="H1" s="57"/>
      <c r="I1" s="57"/>
      <c r="J1" s="57"/>
    </row>
    <row r="2" spans="1:13" x14ac:dyDescent="0.2">
      <c r="A2" s="2" t="s">
        <v>0</v>
      </c>
      <c r="B2" s="4" t="s">
        <v>1</v>
      </c>
      <c r="C2" s="4" t="s">
        <v>2</v>
      </c>
      <c r="D2" t="s">
        <v>8</v>
      </c>
      <c r="E2" s="2" t="s">
        <v>9</v>
      </c>
      <c r="F2" t="s">
        <v>10</v>
      </c>
      <c r="G2" t="s">
        <v>20</v>
      </c>
      <c r="H2" t="s">
        <v>11</v>
      </c>
      <c r="I2" t="s">
        <v>17</v>
      </c>
      <c r="J2" t="s">
        <v>12</v>
      </c>
      <c r="K2" t="s">
        <v>16</v>
      </c>
      <c r="L2" t="s">
        <v>14</v>
      </c>
      <c r="M2" t="s">
        <v>15</v>
      </c>
    </row>
    <row r="3" spans="1:13" x14ac:dyDescent="0.2">
      <c r="A3" s="33">
        <v>1</v>
      </c>
      <c r="B3" t="s">
        <v>81</v>
      </c>
      <c r="C3" s="12" t="s">
        <v>26</v>
      </c>
      <c r="D3" s="2">
        <v>38</v>
      </c>
      <c r="E3" s="2">
        <f>VLOOKUP(B3,'November Handicap'!B:H,7,FALSE)</f>
        <v>46.5</v>
      </c>
      <c r="F3">
        <f>VLOOKUP(B3,'December Handicap'!$B$2:$H$43,7,FALSE)</f>
        <v>42</v>
      </c>
      <c r="G3">
        <f>VLOOKUP(B3,'February Handicap'!B:H,7,FALSE)</f>
        <v>45</v>
      </c>
      <c r="H3">
        <f>VLOOKUP(B3,'March Handicap'!$B$2:$H$24,7,FALSE)</f>
        <v>48</v>
      </c>
      <c r="I3">
        <f>VLOOKUP(B3,'April Handicap'!$B$3:$H$28,7,FALSE)</f>
        <v>55</v>
      </c>
      <c r="J3">
        <f>SUM(D3:I3)</f>
        <v>274.5</v>
      </c>
      <c r="K3">
        <f>MIN(D3:I3)</f>
        <v>38</v>
      </c>
      <c r="L3">
        <v>10</v>
      </c>
      <c r="M3" s="22">
        <f>J3-K3+L3</f>
        <v>246.5</v>
      </c>
    </row>
    <row r="4" spans="1:13" x14ac:dyDescent="0.2">
      <c r="A4" s="33">
        <v>2</v>
      </c>
      <c r="B4" s="32" t="s">
        <v>52</v>
      </c>
      <c r="C4" s="12" t="s">
        <v>28</v>
      </c>
      <c r="D4" s="15">
        <v>55</v>
      </c>
      <c r="E4" s="2">
        <f>VLOOKUP(B4,'November Handicap'!B:H,7,FALSE)</f>
        <v>46.5</v>
      </c>
      <c r="F4">
        <f>VLOOKUP(B4,'December Handicap'!$B$2:$H$43,7,FALSE)</f>
        <v>47</v>
      </c>
      <c r="G4">
        <f>VLOOKUP(B4,'February Handicap'!B:H,7,FALSE)</f>
        <v>41</v>
      </c>
      <c r="H4">
        <f>VLOOKUP(B4,'March Handicap'!$B$2:$H$24,7,FALSE)</f>
        <v>46</v>
      </c>
      <c r="I4">
        <f>VLOOKUP(B4,'April Handicap'!$B$3:$H$28,7,FALSE)</f>
        <v>33</v>
      </c>
      <c r="J4">
        <f>SUM(D4:I4)</f>
        <v>268.5</v>
      </c>
      <c r="K4">
        <f>MIN(D4:I4)</f>
        <v>33</v>
      </c>
      <c r="L4">
        <v>10</v>
      </c>
      <c r="M4" s="22">
        <f>J4-K4+L4</f>
        <v>245.5</v>
      </c>
    </row>
    <row r="5" spans="1:13" x14ac:dyDescent="0.2">
      <c r="A5" s="33">
        <v>3</v>
      </c>
      <c r="B5" t="s">
        <v>50</v>
      </c>
      <c r="C5" s="17" t="s">
        <v>42</v>
      </c>
      <c r="D5" s="15">
        <v>49</v>
      </c>
      <c r="E5" s="2">
        <f>VLOOKUP(B5,'November Handicap'!B:H,7,FALSE)</f>
        <v>42.5</v>
      </c>
      <c r="F5">
        <f>VLOOKUP(B5,'December Handicap'!$B$2:$H$43,7,FALSE)</f>
        <v>34</v>
      </c>
      <c r="G5">
        <f>VLOOKUP(B5,'February Handicap'!B:H,7,FALSE)</f>
        <v>34</v>
      </c>
      <c r="H5">
        <f>VLOOKUP(B5,'March Handicap'!$B$2:$H$24,7,FALSE)</f>
        <v>50</v>
      </c>
      <c r="I5">
        <f>VLOOKUP(B5,'April Handicap'!$B$3:$H$28,7,FALSE)</f>
        <v>60</v>
      </c>
      <c r="J5">
        <f>SUM(D5:I5)</f>
        <v>269.5</v>
      </c>
      <c r="K5">
        <f>MIN(D5:I5)</f>
        <v>34</v>
      </c>
      <c r="L5">
        <v>10</v>
      </c>
      <c r="M5" s="22">
        <f>J5-K5+L5</f>
        <v>245.5</v>
      </c>
    </row>
    <row r="6" spans="1:13" x14ac:dyDescent="0.2">
      <c r="A6" s="33">
        <v>4</v>
      </c>
      <c r="B6" s="32" t="s">
        <v>75</v>
      </c>
      <c r="C6" s="12" t="s">
        <v>26</v>
      </c>
      <c r="D6" s="15">
        <v>60</v>
      </c>
      <c r="E6" s="2">
        <f>VLOOKUP(B6,'November Handicap'!B:H,7,FALSE)</f>
        <v>31</v>
      </c>
      <c r="F6">
        <f>VLOOKUP(B6,'December Handicap'!$B$2:$H$43,7,FALSE)</f>
        <v>36</v>
      </c>
      <c r="G6">
        <f>VLOOKUP(B6,'February Handicap'!B:H,7,FALSE)</f>
        <v>44</v>
      </c>
      <c r="H6">
        <f>VLOOKUP(B6,'March Handicap'!$B$2:$H$24,7,FALSE)</f>
        <v>43</v>
      </c>
      <c r="I6">
        <f>VLOOKUP(B6,'April Handicap'!$B$3:$H$28,7,FALSE)</f>
        <v>41</v>
      </c>
      <c r="J6">
        <f>SUM(D6:I6)</f>
        <v>255</v>
      </c>
      <c r="K6">
        <f>MIN(D6:I6)</f>
        <v>31</v>
      </c>
      <c r="L6">
        <v>10</v>
      </c>
      <c r="M6" s="22">
        <f>J6-K6+L6</f>
        <v>234</v>
      </c>
    </row>
    <row r="7" spans="1:13" x14ac:dyDescent="0.2">
      <c r="A7" s="2">
        <v>5</v>
      </c>
      <c r="B7" t="s">
        <v>100</v>
      </c>
      <c r="C7" s="17" t="s">
        <v>26</v>
      </c>
      <c r="D7" s="15"/>
      <c r="E7" s="2">
        <f>VLOOKUP(B7,'November Handicap'!B:H,7,FALSE)</f>
        <v>35</v>
      </c>
      <c r="F7">
        <f>VLOOKUP(B7,'December Handicap'!$B$2:$H$43,7,FALSE)</f>
        <v>48</v>
      </c>
      <c r="G7">
        <f>VLOOKUP(B7,'February Handicap'!B:H,7,FALSE)</f>
        <v>55</v>
      </c>
      <c r="H7">
        <f>VLOOKUP(B7,'March Handicap'!$B$2:$H$24,7,FALSE)</f>
        <v>47</v>
      </c>
      <c r="I7">
        <f>VLOOKUP(B7,'April Handicap'!$B$3:$H$28,7,FALSE)</f>
        <v>42</v>
      </c>
      <c r="J7">
        <f>SUM(D7:I7)</f>
        <v>227</v>
      </c>
      <c r="M7" s="22">
        <f>J7-K7+L7</f>
        <v>227</v>
      </c>
    </row>
    <row r="8" spans="1:13" x14ac:dyDescent="0.2">
      <c r="A8" s="33">
        <v>6</v>
      </c>
      <c r="B8" s="32" t="s">
        <v>59</v>
      </c>
      <c r="C8" s="12" t="s">
        <v>60</v>
      </c>
      <c r="D8" s="15">
        <v>21</v>
      </c>
      <c r="E8" s="2">
        <f>VLOOKUP(B8,'November Handicap'!B:H,7,FALSE)</f>
        <v>55</v>
      </c>
      <c r="F8">
        <f>VLOOKUP(B8,'December Handicap'!$B$2:$H$43,7,FALSE)</f>
        <v>18</v>
      </c>
      <c r="H8">
        <f>VLOOKUP(B8,'March Handicap'!$B$2:$H$24,7,FALSE)</f>
        <v>55</v>
      </c>
      <c r="I8">
        <f>VLOOKUP(B8,'April Handicap'!$B$3:$H$28,7,FALSE)</f>
        <v>47</v>
      </c>
      <c r="J8">
        <f>SUM(D8:I8)</f>
        <v>196</v>
      </c>
      <c r="M8" s="22">
        <f>J8-K8+L8</f>
        <v>196</v>
      </c>
    </row>
    <row r="9" spans="1:13" x14ac:dyDescent="0.2">
      <c r="A9" s="33">
        <v>7</v>
      </c>
      <c r="B9" s="48" t="s">
        <v>99</v>
      </c>
      <c r="C9" s="12" t="s">
        <v>83</v>
      </c>
      <c r="D9" s="2">
        <v>28</v>
      </c>
      <c r="E9" s="2">
        <f>VLOOKUP(B9,'November Handicap'!B:H,7,FALSE)</f>
        <v>49</v>
      </c>
      <c r="F9">
        <f>VLOOKUP(B9,'December Handicap'!$B$2:$H$43,7,FALSE)</f>
        <v>39</v>
      </c>
      <c r="H9">
        <f>VLOOKUP(B9,'March Handicap'!$B$2:$H$24,7,FALSE)</f>
        <v>36</v>
      </c>
      <c r="I9">
        <f>VLOOKUP(B9,'April Handicap'!$B$3:$H$28,7,FALSE)</f>
        <v>28</v>
      </c>
      <c r="J9">
        <f>SUM(D9:I9)</f>
        <v>180</v>
      </c>
      <c r="M9" s="22">
        <f>J9-K9+L9</f>
        <v>180</v>
      </c>
    </row>
    <row r="10" spans="1:13" x14ac:dyDescent="0.2">
      <c r="A10" s="33">
        <v>8</v>
      </c>
      <c r="B10" s="32" t="s">
        <v>46</v>
      </c>
      <c r="C10" s="12" t="s">
        <v>26</v>
      </c>
      <c r="D10" s="15">
        <v>48</v>
      </c>
      <c r="F10">
        <f>VLOOKUP(B10,'December Handicap'!$B$2:$H$43,7,FALSE)</f>
        <v>49</v>
      </c>
      <c r="G10">
        <f>VLOOKUP(B10,'February Handicap'!B:H,7,FALSE)</f>
        <v>36</v>
      </c>
      <c r="H10">
        <f>VLOOKUP(B10,'March Handicap'!$B$2:$H$24,7,FALSE)</f>
        <v>39</v>
      </c>
      <c r="J10">
        <f>SUM(D10:I10)</f>
        <v>172</v>
      </c>
      <c r="M10" s="22">
        <f>J10-K10+L10</f>
        <v>172</v>
      </c>
    </row>
    <row r="11" spans="1:13" x14ac:dyDescent="0.2">
      <c r="A11" s="2">
        <v>9</v>
      </c>
      <c r="B11" s="32" t="s">
        <v>23</v>
      </c>
      <c r="C11" s="12" t="s">
        <v>27</v>
      </c>
      <c r="D11" s="15">
        <v>27</v>
      </c>
      <c r="E11" s="2">
        <f>VLOOKUP(B11,'November Handicap'!B:H,7,FALSE)</f>
        <v>40.5</v>
      </c>
      <c r="F11">
        <f>VLOOKUP(B11,'December Handicap'!$B$2:$H$43,7,FALSE)</f>
        <v>17</v>
      </c>
      <c r="G11">
        <f>VLOOKUP(B11,'February Handicap'!B:H,7,FALSE)</f>
        <v>31</v>
      </c>
      <c r="H11">
        <f>VLOOKUP(B11,'March Handicap'!$B$2:$H$24,7,FALSE)</f>
        <v>35</v>
      </c>
      <c r="I11">
        <f>VLOOKUP(B11,'April Handicap'!$B$3:$H$28,7,FALSE)</f>
        <v>27</v>
      </c>
      <c r="J11">
        <f>SUM(D11:I11)</f>
        <v>177.5</v>
      </c>
      <c r="K11">
        <f>MIN(D11:I11)</f>
        <v>17</v>
      </c>
      <c r="L11">
        <v>10</v>
      </c>
      <c r="M11" s="22">
        <f>J11-K11+L11</f>
        <v>170.5</v>
      </c>
    </row>
    <row r="12" spans="1:13" x14ac:dyDescent="0.2">
      <c r="A12" s="33">
        <v>10</v>
      </c>
      <c r="B12" s="32" t="s">
        <v>25</v>
      </c>
      <c r="C12" s="12" t="s">
        <v>35</v>
      </c>
      <c r="D12" s="15">
        <v>24</v>
      </c>
      <c r="E12" s="2">
        <f>VLOOKUP(B12,'November Handicap'!B:H,7,FALSE)</f>
        <v>25</v>
      </c>
      <c r="F12">
        <f>VLOOKUP(B12,'December Handicap'!$B$2:$H$43,7,FALSE)</f>
        <v>28</v>
      </c>
      <c r="G12">
        <f>VLOOKUP(B12,'February Handicap'!B:H,7,FALSE)</f>
        <v>30</v>
      </c>
      <c r="H12">
        <f>VLOOKUP(B12,'March Handicap'!$B$2:$H$24,7,FALSE)</f>
        <v>38</v>
      </c>
      <c r="I12">
        <f>VLOOKUP(B12,'April Handicap'!$B$3:$H$28,7,FALSE)</f>
        <v>37</v>
      </c>
      <c r="J12">
        <f>SUM(D12:I12)</f>
        <v>182</v>
      </c>
      <c r="K12">
        <f>MIN(D12:I12)</f>
        <v>24</v>
      </c>
      <c r="L12">
        <v>10</v>
      </c>
      <c r="M12" s="22">
        <f>J12-K12+L12</f>
        <v>168</v>
      </c>
    </row>
    <row r="13" spans="1:13" x14ac:dyDescent="0.2">
      <c r="A13" s="33">
        <v>11</v>
      </c>
      <c r="B13" s="32" t="s">
        <v>69</v>
      </c>
      <c r="C13" s="12" t="s">
        <v>28</v>
      </c>
      <c r="D13" s="15">
        <v>30</v>
      </c>
      <c r="F13">
        <f>VLOOKUP(B13,'December Handicap'!$B$2:$H$43,7,FALSE)</f>
        <v>45</v>
      </c>
      <c r="G13">
        <f>VLOOKUP(B13,'February Handicap'!B:H,7,FALSE)</f>
        <v>40</v>
      </c>
      <c r="H13">
        <f>VLOOKUP(B13,'March Handicap'!$B$2:$H$24,7,FALSE)</f>
        <v>45</v>
      </c>
      <c r="J13">
        <f>SUM(D13:I13)</f>
        <v>160</v>
      </c>
      <c r="M13" s="22">
        <f>J13-K13+L13</f>
        <v>160</v>
      </c>
    </row>
    <row r="14" spans="1:13" x14ac:dyDescent="0.2">
      <c r="A14" s="33">
        <v>12</v>
      </c>
      <c r="B14" t="s">
        <v>104</v>
      </c>
      <c r="C14" s="17" t="s">
        <v>35</v>
      </c>
      <c r="E14" s="2">
        <f>VLOOKUP(B14,'November Handicap'!B:H,7,FALSE)</f>
        <v>12</v>
      </c>
      <c r="F14">
        <f>VLOOKUP(B14,'December Handicap'!$B$2:$H$43,7,FALSE)</f>
        <v>55</v>
      </c>
      <c r="G14">
        <f>VLOOKUP(B14,'February Handicap'!B:H,7,FALSE)</f>
        <v>48</v>
      </c>
      <c r="H14">
        <f>VLOOKUP(B14,'March Handicap'!$B$2:$H$24,7,FALSE)</f>
        <v>44</v>
      </c>
      <c r="J14">
        <f>SUM(D14:I14)</f>
        <v>159</v>
      </c>
      <c r="M14" s="22">
        <f>J14-K14+L14</f>
        <v>159</v>
      </c>
    </row>
    <row r="15" spans="1:13" x14ac:dyDescent="0.2">
      <c r="A15" s="33">
        <v>13</v>
      </c>
      <c r="B15" s="32" t="s">
        <v>55</v>
      </c>
      <c r="C15" s="12" t="s">
        <v>26</v>
      </c>
      <c r="D15" s="15">
        <v>50</v>
      </c>
      <c r="E15" s="2">
        <f>VLOOKUP(B15,'November Handicap'!B:H,7,FALSE)</f>
        <v>40.5</v>
      </c>
      <c r="F15">
        <f>VLOOKUP(B15,'December Handicap'!$B$2:$H$43,7,FALSE)</f>
        <v>37</v>
      </c>
      <c r="I15">
        <f>VLOOKUP(B15,'April Handicap'!$B$3:$H$28,7,FALSE)</f>
        <v>31</v>
      </c>
      <c r="J15">
        <f>SUM(D15:I15)</f>
        <v>158.5</v>
      </c>
      <c r="M15" s="22">
        <f>J15-K15+L15</f>
        <v>158.5</v>
      </c>
    </row>
    <row r="16" spans="1:13" x14ac:dyDescent="0.2">
      <c r="A16" s="33">
        <v>14</v>
      </c>
      <c r="B16" t="s">
        <v>143</v>
      </c>
      <c r="C16" t="s">
        <v>35</v>
      </c>
      <c r="D16" s="15"/>
      <c r="G16">
        <f>VLOOKUP(B16,'February Handicap'!B:H,7,FALSE)</f>
        <v>46</v>
      </c>
      <c r="H16">
        <f>VLOOKUP(B16,'March Handicap'!$B$2:$H$24,7,FALSE)</f>
        <v>60</v>
      </c>
      <c r="I16">
        <f>VLOOKUP(B16,'April Handicap'!$B$3:$H$28,7,FALSE)</f>
        <v>36</v>
      </c>
      <c r="J16">
        <f>SUM(D16:I16)</f>
        <v>142</v>
      </c>
      <c r="M16" s="22">
        <f>J16-K16+L16</f>
        <v>142</v>
      </c>
    </row>
    <row r="17" spans="1:13" x14ac:dyDescent="0.2">
      <c r="A17" s="33">
        <v>15</v>
      </c>
      <c r="B17" s="32" t="s">
        <v>58</v>
      </c>
      <c r="C17" s="12" t="s">
        <v>42</v>
      </c>
      <c r="D17" s="2">
        <v>23</v>
      </c>
      <c r="E17" s="2">
        <f>VLOOKUP(B17,'November Handicap'!B:H,7,FALSE)</f>
        <v>45</v>
      </c>
      <c r="F17">
        <f>VLOOKUP(B17,'December Handicap'!$B$2:$H$43,7,FALSE)</f>
        <v>29</v>
      </c>
      <c r="I17">
        <f>VLOOKUP(B17,'April Handicap'!$B$3:$H$28,7,FALSE)</f>
        <v>43</v>
      </c>
      <c r="J17">
        <f>SUM(D17:I17)</f>
        <v>140</v>
      </c>
      <c r="M17" s="22">
        <f>J17-K17+L17</f>
        <v>140</v>
      </c>
    </row>
    <row r="18" spans="1:13" x14ac:dyDescent="0.2">
      <c r="A18" s="33">
        <v>16</v>
      </c>
      <c r="B18" s="32" t="s">
        <v>67</v>
      </c>
      <c r="C18" s="12" t="s">
        <v>35</v>
      </c>
      <c r="D18" s="15">
        <v>32</v>
      </c>
      <c r="E18" s="2">
        <f>VLOOKUP(B18,'November Handicap'!B:H,7,FALSE)</f>
        <v>22.5</v>
      </c>
      <c r="F18">
        <f>VLOOKUP(B18,'December Handicap'!$B$2:$H$43,7,FALSE)</f>
        <v>23</v>
      </c>
      <c r="G18">
        <f>VLOOKUP(B18,'February Handicap'!B:H,7,FALSE)</f>
        <v>26</v>
      </c>
      <c r="H18">
        <f>VLOOKUP(B18,'March Handicap'!$B$2:$H$24,7,FALSE)</f>
        <v>33</v>
      </c>
      <c r="J18">
        <f>SUM(D18:I18)</f>
        <v>136.5</v>
      </c>
      <c r="M18" s="22">
        <f>J18-K18+L18</f>
        <v>136.5</v>
      </c>
    </row>
    <row r="19" spans="1:13" x14ac:dyDescent="0.2">
      <c r="A19" s="33">
        <v>17</v>
      </c>
      <c r="B19" t="s">
        <v>118</v>
      </c>
      <c r="C19" s="17" t="s">
        <v>26</v>
      </c>
      <c r="D19" s="15"/>
      <c r="E19" s="2">
        <f>VLOOKUP(B19,'November Handicap'!B:H,7,FALSE)</f>
        <v>16</v>
      </c>
      <c r="F19">
        <f>VLOOKUP(B19,'December Handicap'!$B$2:$H$43,7,FALSE)</f>
        <v>15</v>
      </c>
      <c r="G19">
        <f>VLOOKUP(B19,'February Handicap'!B:H,7,FALSE)</f>
        <v>32</v>
      </c>
      <c r="H19">
        <f>VLOOKUP(B19,'March Handicap'!$B$2:$H$24,7,FALSE)</f>
        <v>41</v>
      </c>
      <c r="I19">
        <f>VLOOKUP(B19,'April Handicap'!$B$3:$H$28,7,FALSE)</f>
        <v>30</v>
      </c>
      <c r="J19">
        <f>SUM(D19:I19)</f>
        <v>134</v>
      </c>
      <c r="M19" s="22">
        <f>J19-K19+L19</f>
        <v>134</v>
      </c>
    </row>
    <row r="20" spans="1:13" x14ac:dyDescent="0.2">
      <c r="A20" s="33">
        <v>18</v>
      </c>
      <c r="B20" t="s">
        <v>101</v>
      </c>
      <c r="C20" s="17" t="s">
        <v>60</v>
      </c>
      <c r="D20" s="15"/>
      <c r="E20" s="2">
        <f>VLOOKUP(B20,'November Handicap'!B:H,7,FALSE)</f>
        <v>32</v>
      </c>
      <c r="F20">
        <f>VLOOKUP(B20,'December Handicap'!$B$2:$H$43,7,FALSE)</f>
        <v>60</v>
      </c>
      <c r="G20">
        <f>VLOOKUP(B20,'February Handicap'!B:H,7,FALSE)</f>
        <v>33</v>
      </c>
      <c r="J20">
        <f>SUM(D20:I20)</f>
        <v>125</v>
      </c>
      <c r="M20" s="22">
        <f>J20-K20+L20</f>
        <v>125</v>
      </c>
    </row>
    <row r="21" spans="1:13" x14ac:dyDescent="0.2">
      <c r="A21" s="2">
        <v>19</v>
      </c>
      <c r="B21" s="32" t="s">
        <v>74</v>
      </c>
      <c r="C21" s="12" t="s">
        <v>60</v>
      </c>
      <c r="D21" s="15">
        <v>47</v>
      </c>
      <c r="E21" s="2">
        <f>VLOOKUP(B21,'November Handicap'!B:H,7,FALSE)</f>
        <v>44</v>
      </c>
      <c r="F21">
        <f>VLOOKUP(B21,'December Handicap'!$B$2:$H$43,7,FALSE)</f>
        <v>33</v>
      </c>
      <c r="J21">
        <f>SUM(D21:I21)</f>
        <v>124</v>
      </c>
      <c r="M21" s="22">
        <f>J21-K21+L21</f>
        <v>124</v>
      </c>
    </row>
    <row r="22" spans="1:13" x14ac:dyDescent="0.2">
      <c r="A22" s="33">
        <v>20</v>
      </c>
      <c r="B22" t="s">
        <v>123</v>
      </c>
      <c r="C22" s="12" t="s">
        <v>26</v>
      </c>
      <c r="D22" s="15">
        <v>45</v>
      </c>
      <c r="E22" s="2">
        <f>VLOOKUP(B22,'November Handicap'!B:H,7,FALSE)</f>
        <v>37</v>
      </c>
      <c r="F22">
        <f>VLOOKUP(B22,'December Handicap'!$B$2:$H$43,7,FALSE)</f>
        <v>41</v>
      </c>
      <c r="J22">
        <f>SUM(D22:I22)</f>
        <v>123</v>
      </c>
      <c r="M22" s="22">
        <f>J22-K22+L22</f>
        <v>123</v>
      </c>
    </row>
    <row r="23" spans="1:13" x14ac:dyDescent="0.2">
      <c r="A23" s="2">
        <v>21</v>
      </c>
      <c r="B23" t="s">
        <v>145</v>
      </c>
      <c r="C23" t="s">
        <v>26</v>
      </c>
      <c r="D23" s="15"/>
      <c r="G23">
        <f>VLOOKUP(B23,'February Handicap'!B:H,7,FALSE)</f>
        <v>35</v>
      </c>
      <c r="H23">
        <f>VLOOKUP(B23,'March Handicap'!$B$2:$H$24,7,FALSE)</f>
        <v>42</v>
      </c>
      <c r="I23">
        <f>VLOOKUP(B23,'April Handicap'!$B$3:$H$28,7,FALSE)</f>
        <v>40</v>
      </c>
      <c r="J23">
        <f>SUM(D23:I23)</f>
        <v>117</v>
      </c>
      <c r="M23" s="22">
        <f>J23-K23+L23</f>
        <v>117</v>
      </c>
    </row>
    <row r="24" spans="1:13" x14ac:dyDescent="0.2">
      <c r="A24" s="33">
        <v>22</v>
      </c>
      <c r="B24" t="s">
        <v>109</v>
      </c>
      <c r="C24" s="17" t="s">
        <v>26</v>
      </c>
      <c r="D24" s="15"/>
      <c r="E24" s="2">
        <f>VLOOKUP(B24,'November Handicap'!B:H,7,FALSE)</f>
        <v>20.5</v>
      </c>
      <c r="F24">
        <f>VLOOKUP(B24,'December Handicap'!$B$2:$H$43,7,FALSE)</f>
        <v>46</v>
      </c>
      <c r="G24">
        <f>VLOOKUP(B24,'February Handicap'!B:H,7,FALSE)</f>
        <v>49</v>
      </c>
      <c r="J24">
        <f>SUM(D24:I24)</f>
        <v>115.5</v>
      </c>
      <c r="M24" s="22">
        <f>J24-K24+L24</f>
        <v>115.5</v>
      </c>
    </row>
    <row r="25" spans="1:13" x14ac:dyDescent="0.2">
      <c r="A25" s="33">
        <v>23</v>
      </c>
      <c r="B25" s="32" t="s">
        <v>38</v>
      </c>
      <c r="C25" s="12" t="s">
        <v>35</v>
      </c>
      <c r="D25" s="2">
        <v>14</v>
      </c>
      <c r="E25" s="2">
        <f>VLOOKUP(B25,'November Handicap'!B:H,7,FALSE)</f>
        <v>18</v>
      </c>
      <c r="F25">
        <f>VLOOKUP(B25,'December Handicap'!$B$2:$H$43,7,FALSE)</f>
        <v>31</v>
      </c>
      <c r="I25">
        <f>VLOOKUP(B25,'April Handicap'!$B$3:$H$28,7,FALSE)</f>
        <v>48</v>
      </c>
      <c r="J25">
        <f>SUM(D25:I25)</f>
        <v>111</v>
      </c>
      <c r="M25" s="22">
        <f>J25-K25+L25</f>
        <v>111</v>
      </c>
    </row>
    <row r="26" spans="1:13" x14ac:dyDescent="0.2">
      <c r="A26" s="33">
        <v>24</v>
      </c>
      <c r="B26" t="s">
        <v>142</v>
      </c>
      <c r="C26" t="s">
        <v>35</v>
      </c>
      <c r="D26" s="15"/>
      <c r="G26">
        <f>VLOOKUP(B26,'February Handicap'!B:H,7,FALSE)</f>
        <v>60</v>
      </c>
      <c r="H26">
        <f>VLOOKUP(B26,'March Handicap'!$B$2:$H$24,7,FALSE)</f>
        <v>49</v>
      </c>
      <c r="J26">
        <f>SUM(D26:I26)</f>
        <v>109</v>
      </c>
      <c r="M26" s="22">
        <f>J26-K26+L26</f>
        <v>109</v>
      </c>
    </row>
    <row r="27" spans="1:13" x14ac:dyDescent="0.2">
      <c r="A27" s="33">
        <v>25</v>
      </c>
      <c r="B27" s="32" t="s">
        <v>33</v>
      </c>
      <c r="C27" s="12" t="s">
        <v>26</v>
      </c>
      <c r="D27" s="15">
        <v>43</v>
      </c>
      <c r="E27" s="2">
        <f>VLOOKUP(B27,'November Handicap'!B:H,7,FALSE)</f>
        <v>30</v>
      </c>
      <c r="I27">
        <f>VLOOKUP(B27,'April Handicap'!$B$3:$H$28,7,FALSE)</f>
        <v>34</v>
      </c>
      <c r="J27">
        <f>SUM(D27:I27)</f>
        <v>107</v>
      </c>
      <c r="M27" s="22">
        <f>J27-K27+L27</f>
        <v>107</v>
      </c>
    </row>
    <row r="28" spans="1:13" x14ac:dyDescent="0.2">
      <c r="A28" s="33">
        <v>26</v>
      </c>
      <c r="B28" s="32" t="s">
        <v>122</v>
      </c>
      <c r="C28" s="12" t="s">
        <v>60</v>
      </c>
      <c r="D28" s="15">
        <v>16</v>
      </c>
      <c r="E28" s="2">
        <f>VLOOKUP(B28,'November Handicap'!B:H,7,FALSE)</f>
        <v>20.5</v>
      </c>
      <c r="H28">
        <f>VLOOKUP(B28,'March Handicap'!$B$2:$H$24,7,FALSE)</f>
        <v>32</v>
      </c>
      <c r="I28">
        <f>VLOOKUP(B28,'April Handicap'!$B$3:$H$28,7,FALSE)</f>
        <v>38</v>
      </c>
      <c r="J28">
        <f>SUM(D28:I28)</f>
        <v>106.5</v>
      </c>
      <c r="M28" s="22">
        <f>J28-K28+L28</f>
        <v>106.5</v>
      </c>
    </row>
    <row r="29" spans="1:13" x14ac:dyDescent="0.2">
      <c r="A29" s="2" t="s">
        <v>162</v>
      </c>
      <c r="B29" t="s">
        <v>107</v>
      </c>
      <c r="C29" s="17" t="s">
        <v>26</v>
      </c>
      <c r="D29" s="15"/>
      <c r="E29" s="2">
        <f>VLOOKUP(B29,'November Handicap'!B:H,7,FALSE)</f>
        <v>60</v>
      </c>
      <c r="F29">
        <f>VLOOKUP(B29,'December Handicap'!$B$2:$H$43,7,FALSE)</f>
        <v>40</v>
      </c>
      <c r="J29">
        <f>SUM(D29:I29)</f>
        <v>100</v>
      </c>
      <c r="M29" s="22">
        <f>J29-K29+L29</f>
        <v>100</v>
      </c>
    </row>
    <row r="30" spans="1:13" x14ac:dyDescent="0.2">
      <c r="A30" s="33" t="s">
        <v>162</v>
      </c>
      <c r="B30" s="17" t="s">
        <v>113</v>
      </c>
      <c r="C30" s="17" t="s">
        <v>26</v>
      </c>
      <c r="D30" s="15"/>
      <c r="E30" s="2">
        <f>VLOOKUP(B30,'November Handicap'!B:H,7,FALSE)</f>
        <v>27</v>
      </c>
      <c r="G30">
        <f>VLOOKUP(B30,'February Handicap'!B:H,7,FALSE)</f>
        <v>38</v>
      </c>
      <c r="I30">
        <f>VLOOKUP(B30,'April Handicap'!$B$3:$H$28,7,FALSE)</f>
        <v>35</v>
      </c>
      <c r="J30">
        <f>SUM(D30:I30)</f>
        <v>100</v>
      </c>
      <c r="M30" s="22">
        <f>J30-K30+L30</f>
        <v>100</v>
      </c>
    </row>
    <row r="31" spans="1:13" x14ac:dyDescent="0.2">
      <c r="A31" s="33">
        <v>29</v>
      </c>
      <c r="B31" s="32" t="s">
        <v>48</v>
      </c>
      <c r="C31" s="12" t="s">
        <v>26</v>
      </c>
      <c r="D31" s="15">
        <v>36</v>
      </c>
      <c r="E31" s="2">
        <f>VLOOKUP(B31,'November Handicap'!B:H,7,FALSE)</f>
        <v>29</v>
      </c>
      <c r="F31">
        <f>VLOOKUP(B31,'December Handicap'!$B$2:$H$43,7,FALSE)</f>
        <v>32</v>
      </c>
      <c r="J31">
        <f>SUM(D31:I31)</f>
        <v>97</v>
      </c>
      <c r="M31" s="22">
        <f>J31-K31+L31</f>
        <v>97</v>
      </c>
    </row>
    <row r="32" spans="1:13" x14ac:dyDescent="0.2">
      <c r="A32" s="33">
        <v>30</v>
      </c>
      <c r="B32" t="s">
        <v>147</v>
      </c>
      <c r="C32" t="s">
        <v>28</v>
      </c>
      <c r="D32" s="15"/>
      <c r="G32">
        <f>VLOOKUP(B32,'February Handicap'!B:H,7,FALSE)</f>
        <v>50</v>
      </c>
      <c r="I32">
        <f>VLOOKUP(B32,'April Handicap'!$B$3:$H$28,7,FALSE)</f>
        <v>46</v>
      </c>
      <c r="J32">
        <f>SUM(D32:I32)</f>
        <v>96</v>
      </c>
      <c r="M32" s="22">
        <f>J32-K32+L32</f>
        <v>96</v>
      </c>
    </row>
    <row r="33" spans="1:13" x14ac:dyDescent="0.2">
      <c r="A33" s="33" t="s">
        <v>163</v>
      </c>
      <c r="B33" t="s">
        <v>144</v>
      </c>
      <c r="C33" t="s">
        <v>134</v>
      </c>
      <c r="D33" s="15"/>
      <c r="G33">
        <f>VLOOKUP(B33,'February Handicap'!B:H,7,FALSE)</f>
        <v>47</v>
      </c>
      <c r="I33">
        <f>VLOOKUP(B33,'April Handicap'!$B$3:$H$28,7,FALSE)</f>
        <v>45</v>
      </c>
      <c r="J33">
        <f>SUM(D33:I33)</f>
        <v>92</v>
      </c>
      <c r="M33" s="22">
        <f>J33-K33+L33</f>
        <v>92</v>
      </c>
    </row>
    <row r="34" spans="1:13" x14ac:dyDescent="0.2">
      <c r="A34" s="33" t="s">
        <v>163</v>
      </c>
      <c r="B34" t="s">
        <v>146</v>
      </c>
      <c r="C34" t="s">
        <v>26</v>
      </c>
      <c r="D34" s="15"/>
      <c r="G34">
        <f>VLOOKUP(B34,'February Handicap'!B:H,7,FALSE)</f>
        <v>43</v>
      </c>
      <c r="I34">
        <f>VLOOKUP(B34,'April Handicap'!$B$3:$H$28,7,FALSE)</f>
        <v>49</v>
      </c>
      <c r="J34">
        <f>SUM(D34:I34)</f>
        <v>92</v>
      </c>
      <c r="M34" s="22">
        <f>J34-K34+L34</f>
        <v>92</v>
      </c>
    </row>
    <row r="35" spans="1:13" x14ac:dyDescent="0.2">
      <c r="A35" s="33">
        <v>33</v>
      </c>
      <c r="B35" s="32" t="s">
        <v>44</v>
      </c>
      <c r="C35" s="12" t="s">
        <v>26</v>
      </c>
      <c r="D35" s="15">
        <v>18</v>
      </c>
      <c r="E35" s="2">
        <f>VLOOKUP(B35,'November Handicap'!B:H,7,FALSE)</f>
        <v>11</v>
      </c>
      <c r="G35">
        <f>VLOOKUP(B35,'February Handicap'!B:H,7,FALSE)</f>
        <v>25</v>
      </c>
      <c r="I35">
        <f>VLOOKUP(B35,'April Handicap'!$B$3:$H$28,7,FALSE)</f>
        <v>29</v>
      </c>
      <c r="J35">
        <f>SUM(D35:I35)</f>
        <v>83</v>
      </c>
      <c r="M35" s="22">
        <f>J35-K35+L35</f>
        <v>83</v>
      </c>
    </row>
    <row r="36" spans="1:13" x14ac:dyDescent="0.2">
      <c r="A36" s="33">
        <v>34</v>
      </c>
      <c r="B36" s="32" t="s">
        <v>68</v>
      </c>
      <c r="C36" s="12" t="s">
        <v>35</v>
      </c>
      <c r="D36" s="15">
        <v>19</v>
      </c>
      <c r="E36" s="2">
        <f>VLOOKUP(B36,'November Handicap'!B:H,7,FALSE)</f>
        <v>19</v>
      </c>
      <c r="F36">
        <f>VLOOKUP(B36,'December Handicap'!$B$2:$H$43,7,FALSE)</f>
        <v>14</v>
      </c>
      <c r="G36">
        <f>VLOOKUP(B36,'February Handicap'!B:H,7,FALSE)</f>
        <v>28</v>
      </c>
      <c r="J36">
        <f>SUM(D36:I36)</f>
        <v>80</v>
      </c>
      <c r="M36" s="22">
        <f>J36-K36+L36</f>
        <v>80</v>
      </c>
    </row>
    <row r="37" spans="1:13" x14ac:dyDescent="0.2">
      <c r="A37" s="33">
        <v>35</v>
      </c>
      <c r="B37" t="s">
        <v>112</v>
      </c>
      <c r="C37" s="17" t="s">
        <v>26</v>
      </c>
      <c r="D37" s="15"/>
      <c r="E37" s="2">
        <f>VLOOKUP(B37,'November Handicap'!B:H,7,FALSE)</f>
        <v>39</v>
      </c>
      <c r="F37">
        <f>VLOOKUP(B37,'December Handicap'!$B$2:$H$43,7,FALSE)</f>
        <v>38</v>
      </c>
      <c r="J37">
        <f>SUM(D37:I37)</f>
        <v>77</v>
      </c>
      <c r="M37" s="22">
        <f>J37-K37+L37</f>
        <v>77</v>
      </c>
    </row>
    <row r="38" spans="1:13" x14ac:dyDescent="0.2">
      <c r="A38" s="33">
        <v>36</v>
      </c>
      <c r="B38" t="s">
        <v>117</v>
      </c>
      <c r="C38" s="17" t="s">
        <v>29</v>
      </c>
      <c r="E38" s="2">
        <f>VLOOKUP(B38,'November Handicap'!B:H,7,FALSE)</f>
        <v>33</v>
      </c>
      <c r="G38">
        <f>VLOOKUP(B38,'February Handicap'!B:H,7,FALSE)</f>
        <v>42</v>
      </c>
      <c r="J38">
        <f>SUM(D38:I38)</f>
        <v>75</v>
      </c>
      <c r="M38" s="22">
        <f>J38-K38+L38</f>
        <v>75</v>
      </c>
    </row>
    <row r="39" spans="1:13" x14ac:dyDescent="0.2">
      <c r="A39" s="33">
        <v>37</v>
      </c>
      <c r="B39" t="s">
        <v>132</v>
      </c>
      <c r="C39" s="17" t="s">
        <v>28</v>
      </c>
      <c r="D39" s="15"/>
      <c r="F39">
        <f>VLOOKUP(B39,'December Handicap'!$B$2:$H$43,7,FALSE)</f>
        <v>35</v>
      </c>
      <c r="G39">
        <f>VLOOKUP(B39,'February Handicap'!B:H,7,FALSE)</f>
        <v>39</v>
      </c>
      <c r="J39">
        <f>SUM(D39:I39)</f>
        <v>74</v>
      </c>
      <c r="M39" s="22">
        <f>J39-K39+L39</f>
        <v>74</v>
      </c>
    </row>
    <row r="40" spans="1:13" x14ac:dyDescent="0.2">
      <c r="A40" s="2">
        <v>38</v>
      </c>
      <c r="B40" s="32" t="s">
        <v>51</v>
      </c>
      <c r="C40" s="12" t="s">
        <v>26</v>
      </c>
      <c r="D40" s="15">
        <v>46</v>
      </c>
      <c r="G40">
        <f>VLOOKUP(B40,'February Handicap'!B:H,7,FALSE)</f>
        <v>27</v>
      </c>
      <c r="J40">
        <f>SUM(D40:I40)</f>
        <v>73</v>
      </c>
      <c r="M40" s="22">
        <f>J40-K40+L40</f>
        <v>73</v>
      </c>
    </row>
    <row r="41" spans="1:13" x14ac:dyDescent="0.2">
      <c r="A41" s="33" t="s">
        <v>164</v>
      </c>
      <c r="B41" t="s">
        <v>115</v>
      </c>
      <c r="C41" s="17" t="s">
        <v>26</v>
      </c>
      <c r="D41" s="15"/>
      <c r="E41" s="2">
        <f>VLOOKUP(B41,'November Handicap'!B:H,7,FALSE)</f>
        <v>50</v>
      </c>
      <c r="F41">
        <f>VLOOKUP(B41,'December Handicap'!$B$2:$H$43,7,FALSE)</f>
        <v>21</v>
      </c>
      <c r="J41">
        <f>SUM(D41:I41)</f>
        <v>71</v>
      </c>
      <c r="M41" s="22">
        <f>J41-K41+L41</f>
        <v>71</v>
      </c>
    </row>
    <row r="42" spans="1:13" x14ac:dyDescent="0.2">
      <c r="A42" s="33" t="s">
        <v>164</v>
      </c>
      <c r="B42" s="17" t="s">
        <v>110</v>
      </c>
      <c r="C42" s="17" t="s">
        <v>26</v>
      </c>
      <c r="D42" s="15"/>
      <c r="E42" s="2">
        <f>VLOOKUP(B42,'November Handicap'!B:H,7,FALSE)</f>
        <v>27</v>
      </c>
      <c r="I42">
        <f>VLOOKUP(B42,'April Handicap'!$B$3:$H$28,7,FALSE)</f>
        <v>44</v>
      </c>
      <c r="J42">
        <f>SUM(D42:I42)</f>
        <v>71</v>
      </c>
      <c r="M42" s="22">
        <f>J42-K42+L42</f>
        <v>71</v>
      </c>
    </row>
    <row r="43" spans="1:13" x14ac:dyDescent="0.2">
      <c r="A43" s="2">
        <v>41</v>
      </c>
      <c r="B43" s="32" t="s">
        <v>45</v>
      </c>
      <c r="C43" s="12" t="s">
        <v>26</v>
      </c>
      <c r="D43" s="15">
        <v>33</v>
      </c>
      <c r="E43" s="2">
        <f>VLOOKUP(B43,'November Handicap'!B:H,7,FALSE)</f>
        <v>14.5</v>
      </c>
      <c r="F43">
        <f>VLOOKUP(B43,'December Handicap'!$B$2:$H$43,7,FALSE)</f>
        <v>22</v>
      </c>
      <c r="J43">
        <f>SUM(D43:I43)</f>
        <v>69.5</v>
      </c>
      <c r="M43" s="22">
        <f>J43-K43+L43</f>
        <v>69.5</v>
      </c>
    </row>
    <row r="44" spans="1:13" x14ac:dyDescent="0.2">
      <c r="A44" s="33">
        <v>42</v>
      </c>
      <c r="B44" s="32" t="s">
        <v>31</v>
      </c>
      <c r="C44" s="12" t="s">
        <v>28</v>
      </c>
      <c r="D44" s="15">
        <v>42</v>
      </c>
      <c r="F44">
        <f>VLOOKUP(B44,'December Handicap'!$B$2:$H$43,7,FALSE)</f>
        <v>25</v>
      </c>
      <c r="J44">
        <f>SUM(D44:I44)</f>
        <v>67</v>
      </c>
      <c r="M44" s="22">
        <f>J44-K44+L44</f>
        <v>67</v>
      </c>
    </row>
    <row r="45" spans="1:13" x14ac:dyDescent="0.2">
      <c r="A45" s="33">
        <v>43</v>
      </c>
      <c r="B45" t="s">
        <v>102</v>
      </c>
      <c r="C45" s="17" t="s">
        <v>42</v>
      </c>
      <c r="D45" s="15"/>
      <c r="E45" s="2">
        <f>VLOOKUP(B45,'November Handicap'!B:H,7,FALSE)</f>
        <v>27</v>
      </c>
      <c r="H45">
        <f>VLOOKUP(B45,'March Handicap'!$B$2:$H$24,7,FALSE)</f>
        <v>37</v>
      </c>
      <c r="J45">
        <f>SUM(D45:I45)</f>
        <v>64</v>
      </c>
      <c r="M45" s="22">
        <f>J45-K45+L45</f>
        <v>64</v>
      </c>
    </row>
    <row r="46" spans="1:13" x14ac:dyDescent="0.2">
      <c r="A46" s="33">
        <v>44</v>
      </c>
      <c r="B46" s="32" t="s">
        <v>40</v>
      </c>
      <c r="C46" s="12" t="s">
        <v>29</v>
      </c>
      <c r="D46" s="15">
        <v>29</v>
      </c>
      <c r="E46" s="2">
        <f>VLOOKUP(B46,'November Handicap'!B:H,7,FALSE)</f>
        <v>34</v>
      </c>
      <c r="J46">
        <f>SUM(D46:I46)</f>
        <v>63</v>
      </c>
      <c r="M46" s="22">
        <f>J46-K46+L46</f>
        <v>63</v>
      </c>
    </row>
    <row r="47" spans="1:13" x14ac:dyDescent="0.2">
      <c r="A47" s="2">
        <v>45</v>
      </c>
      <c r="B47" t="s">
        <v>108</v>
      </c>
      <c r="C47" s="17" t="s">
        <v>28</v>
      </c>
      <c r="E47" s="2">
        <f>VLOOKUP(B47,'November Handicap'!B:H,7,FALSE)</f>
        <v>14.5</v>
      </c>
      <c r="F47">
        <f>VLOOKUP(B47,'December Handicap'!$B$2:$H$43,7,FALSE)</f>
        <v>16</v>
      </c>
      <c r="G47">
        <f>VLOOKUP(B47,'February Handicap'!B:H,7,FALSE)</f>
        <v>29</v>
      </c>
      <c r="J47">
        <f>SUM(D47:I47)</f>
        <v>59.5</v>
      </c>
      <c r="M47" s="22">
        <f>J47-K47+L47</f>
        <v>59.5</v>
      </c>
    </row>
    <row r="48" spans="1:13" x14ac:dyDescent="0.2">
      <c r="A48" s="33">
        <v>46</v>
      </c>
      <c r="B48" s="32" t="s">
        <v>43</v>
      </c>
      <c r="C48" s="12" t="s">
        <v>36</v>
      </c>
      <c r="D48" s="15">
        <v>22</v>
      </c>
      <c r="E48" s="2">
        <f>VLOOKUP(B48,'November Handicap'!B:H,7,FALSE)</f>
        <v>36</v>
      </c>
      <c r="J48">
        <f>SUM(D48:I48)</f>
        <v>58</v>
      </c>
      <c r="M48" s="22">
        <f>J48-K48+L48</f>
        <v>58</v>
      </c>
    </row>
    <row r="49" spans="1:13" x14ac:dyDescent="0.2">
      <c r="A49" s="33">
        <v>47</v>
      </c>
      <c r="B49" s="32" t="s">
        <v>73</v>
      </c>
      <c r="C49" s="12" t="s">
        <v>28</v>
      </c>
      <c r="D49" s="15">
        <v>17</v>
      </c>
      <c r="E49" s="2">
        <f>VLOOKUP(B49,'November Handicap'!B:H,7,FALSE)</f>
        <v>10</v>
      </c>
      <c r="F49">
        <f>VLOOKUP(B49,'December Handicap'!$B$2:$H$43,7,FALSE)</f>
        <v>24</v>
      </c>
      <c r="J49">
        <f>SUM(D49:I49)</f>
        <v>51</v>
      </c>
      <c r="M49" s="22">
        <f>J49-K49+L49</f>
        <v>51</v>
      </c>
    </row>
    <row r="50" spans="1:13" x14ac:dyDescent="0.2">
      <c r="A50" s="33" t="s">
        <v>150</v>
      </c>
      <c r="B50" t="s">
        <v>131</v>
      </c>
      <c r="C50" s="17" t="s">
        <v>133</v>
      </c>
      <c r="D50" s="15"/>
      <c r="F50">
        <f>VLOOKUP(B50,'December Handicap'!$B$2:$H$43,7,FALSE)</f>
        <v>50</v>
      </c>
      <c r="J50">
        <f>SUM(D50:I50)</f>
        <v>50</v>
      </c>
      <c r="M50" s="22">
        <f>J50-K50+L50</f>
        <v>50</v>
      </c>
    </row>
    <row r="51" spans="1:13" x14ac:dyDescent="0.2">
      <c r="A51" s="2" t="s">
        <v>150</v>
      </c>
      <c r="B51" s="30" t="s">
        <v>159</v>
      </c>
      <c r="C51" s="12" t="s">
        <v>26</v>
      </c>
      <c r="D51" s="15"/>
      <c r="I51">
        <f>VLOOKUP(B51,'April Handicap'!$B$3:$H$28,7,FALSE)</f>
        <v>50</v>
      </c>
      <c r="J51">
        <f>SUM(D51:I51)</f>
        <v>50</v>
      </c>
      <c r="M51" s="22">
        <f>J51-K51+L51</f>
        <v>50</v>
      </c>
    </row>
    <row r="52" spans="1:13" x14ac:dyDescent="0.2">
      <c r="A52" s="33">
        <v>50</v>
      </c>
      <c r="B52" t="s">
        <v>103</v>
      </c>
      <c r="C52" s="17" t="s">
        <v>27</v>
      </c>
      <c r="E52" s="2">
        <f>VLOOKUP(B52,'November Handicap'!B:H,7,FALSE)</f>
        <v>48</v>
      </c>
      <c r="J52">
        <f>SUM(D52:I52)</f>
        <v>48</v>
      </c>
      <c r="M52" s="22">
        <f>J52-K52+L52</f>
        <v>48</v>
      </c>
    </row>
    <row r="53" spans="1:13" x14ac:dyDescent="0.2">
      <c r="A53" s="2">
        <v>51</v>
      </c>
      <c r="B53" s="32" t="s">
        <v>78</v>
      </c>
      <c r="C53" s="12" t="s">
        <v>29</v>
      </c>
      <c r="D53" s="2">
        <v>25</v>
      </c>
      <c r="E53" s="2">
        <f>VLOOKUP(B53,'November Handicap'!B:H,7,FALSE)</f>
        <v>22.5</v>
      </c>
      <c r="J53">
        <f>SUM(D53:I53)</f>
        <v>47.5</v>
      </c>
      <c r="M53" s="22">
        <f>J53-K53+L53</f>
        <v>47.5</v>
      </c>
    </row>
    <row r="54" spans="1:13" x14ac:dyDescent="0.2">
      <c r="A54" s="33" t="s">
        <v>165</v>
      </c>
      <c r="B54" s="32" t="s">
        <v>32</v>
      </c>
      <c r="C54" s="12" t="s">
        <v>28</v>
      </c>
      <c r="D54" s="15">
        <v>44</v>
      </c>
      <c r="J54">
        <f>SUM(D54:I54)</f>
        <v>44</v>
      </c>
      <c r="M54" s="22">
        <f>J54-K54+L54</f>
        <v>44</v>
      </c>
    </row>
    <row r="55" spans="1:13" x14ac:dyDescent="0.2">
      <c r="A55" s="33" t="s">
        <v>165</v>
      </c>
      <c r="B55" s="17" t="s">
        <v>135</v>
      </c>
      <c r="C55" s="17" t="s">
        <v>60</v>
      </c>
      <c r="F55">
        <f>VLOOKUP(B55,'December Handicap'!$B$2:$H$43,7,FALSE)</f>
        <v>44</v>
      </c>
      <c r="J55">
        <f>SUM(D55:I55)</f>
        <v>44</v>
      </c>
      <c r="M55" s="22">
        <f>J55-K55+L55</f>
        <v>44</v>
      </c>
    </row>
    <row r="56" spans="1:13" x14ac:dyDescent="0.2">
      <c r="A56" s="33">
        <v>54</v>
      </c>
      <c r="B56" t="s">
        <v>130</v>
      </c>
      <c r="C56" s="17" t="s">
        <v>134</v>
      </c>
      <c r="D56" s="15"/>
      <c r="F56">
        <f>VLOOKUP(B56,'December Handicap'!$B$2:$H$43,7,FALSE)</f>
        <v>43</v>
      </c>
      <c r="J56">
        <f>SUM(D56:I56)</f>
        <v>43</v>
      </c>
      <c r="M56" s="22">
        <f>J56-K56+L56</f>
        <v>43</v>
      </c>
    </row>
    <row r="57" spans="1:13" x14ac:dyDescent="0.2">
      <c r="A57" s="2">
        <v>55</v>
      </c>
      <c r="B57" t="s">
        <v>116</v>
      </c>
      <c r="C57" s="17" t="s">
        <v>26</v>
      </c>
      <c r="D57" s="15"/>
      <c r="E57" s="2">
        <f>VLOOKUP(B57,'November Handicap'!B:H,7,FALSE)</f>
        <v>42.5</v>
      </c>
      <c r="J57">
        <f>SUM(D57:I57)</f>
        <v>42.5</v>
      </c>
      <c r="M57" s="22">
        <f>J57-K57+L57</f>
        <v>42.5</v>
      </c>
    </row>
    <row r="58" spans="1:13" x14ac:dyDescent="0.2">
      <c r="A58" s="33">
        <v>56</v>
      </c>
      <c r="B58" s="32" t="s">
        <v>41</v>
      </c>
      <c r="C58" s="12" t="s">
        <v>29</v>
      </c>
      <c r="D58" s="15">
        <v>41</v>
      </c>
      <c r="J58">
        <f>SUM(D58:I58)</f>
        <v>41</v>
      </c>
      <c r="M58" s="22">
        <f>J58-K58+L58</f>
        <v>41</v>
      </c>
    </row>
    <row r="59" spans="1:13" x14ac:dyDescent="0.2">
      <c r="A59" s="33" t="s">
        <v>166</v>
      </c>
      <c r="B59" s="32" t="s">
        <v>62</v>
      </c>
      <c r="C59" s="12" t="s">
        <v>27</v>
      </c>
      <c r="D59" s="15">
        <v>40</v>
      </c>
      <c r="J59">
        <f>SUM(D59:I59)</f>
        <v>40</v>
      </c>
      <c r="M59" s="22">
        <f>J59-K59+L59</f>
        <v>40</v>
      </c>
    </row>
    <row r="60" spans="1:13" x14ac:dyDescent="0.2">
      <c r="A60" s="33" t="s">
        <v>166</v>
      </c>
      <c r="B60" s="17" t="s">
        <v>153</v>
      </c>
      <c r="C60" t="s">
        <v>27</v>
      </c>
      <c r="D60" s="15"/>
      <c r="H60">
        <f>VLOOKUP(B60,'March Handicap'!$B$2:$H$24,7,FALSE)</f>
        <v>40</v>
      </c>
      <c r="J60">
        <f>SUM(D60:I60)</f>
        <v>40</v>
      </c>
      <c r="M60" s="22">
        <f>J60-K60+L60</f>
        <v>40</v>
      </c>
    </row>
    <row r="61" spans="1:13" x14ac:dyDescent="0.2">
      <c r="A61" s="33" t="s">
        <v>167</v>
      </c>
      <c r="B61" s="32" t="s">
        <v>24</v>
      </c>
      <c r="C61" s="12" t="s">
        <v>35</v>
      </c>
      <c r="D61" s="15">
        <v>39</v>
      </c>
      <c r="J61">
        <f>SUM(D61:I61)</f>
        <v>39</v>
      </c>
      <c r="M61" s="22">
        <f>J61-K61+L61</f>
        <v>39</v>
      </c>
    </row>
    <row r="62" spans="1:13" x14ac:dyDescent="0.2">
      <c r="A62" s="2" t="s">
        <v>167</v>
      </c>
      <c r="B62" s="30" t="s">
        <v>157</v>
      </c>
      <c r="C62" s="12" t="s">
        <v>26</v>
      </c>
      <c r="D62" s="15"/>
      <c r="I62">
        <f>VLOOKUP(B62,'April Handicap'!$B$3:$H$28,7,FALSE)</f>
        <v>39</v>
      </c>
      <c r="J62">
        <f>SUM(D62:I62)</f>
        <v>39</v>
      </c>
      <c r="M62" s="22">
        <f>J62-K62+L62</f>
        <v>39</v>
      </c>
    </row>
    <row r="63" spans="1:13" x14ac:dyDescent="0.2">
      <c r="A63" s="33">
        <v>61</v>
      </c>
      <c r="B63" t="s">
        <v>111</v>
      </c>
      <c r="C63" s="17" t="s">
        <v>26</v>
      </c>
      <c r="E63" s="2">
        <f>VLOOKUP(B63,'November Handicap'!B:H,7,FALSE)</f>
        <v>38</v>
      </c>
      <c r="J63">
        <f>SUM(D63:I63)</f>
        <v>38</v>
      </c>
      <c r="M63" s="22">
        <f>J63-K63+L63</f>
        <v>38</v>
      </c>
    </row>
    <row r="64" spans="1:13" x14ac:dyDescent="0.2">
      <c r="A64" s="33" t="s">
        <v>168</v>
      </c>
      <c r="B64" s="32" t="s">
        <v>84</v>
      </c>
      <c r="C64" s="12" t="s">
        <v>29</v>
      </c>
      <c r="D64" s="15">
        <v>37</v>
      </c>
      <c r="J64">
        <f>SUM(D64:I64)</f>
        <v>37</v>
      </c>
      <c r="M64" s="22">
        <f>J64-K64+L64</f>
        <v>37</v>
      </c>
    </row>
    <row r="65" spans="1:15" x14ac:dyDescent="0.2">
      <c r="A65" s="33" t="s">
        <v>168</v>
      </c>
      <c r="B65" t="s">
        <v>141</v>
      </c>
      <c r="C65" t="s">
        <v>28</v>
      </c>
      <c r="D65" s="15"/>
      <c r="G65">
        <f>VLOOKUP(B65,'February Handicap'!B:H,7,FALSE)</f>
        <v>37</v>
      </c>
      <c r="J65">
        <f>SUM(D65:I65)</f>
        <v>37</v>
      </c>
      <c r="M65" s="22">
        <f>J65-K65+L65</f>
        <v>37</v>
      </c>
    </row>
    <row r="66" spans="1:15" x14ac:dyDescent="0.2">
      <c r="A66" s="33">
        <v>64</v>
      </c>
      <c r="B66" s="32" t="s">
        <v>77</v>
      </c>
      <c r="C66" s="12" t="s">
        <v>28</v>
      </c>
      <c r="D66" s="15">
        <v>35</v>
      </c>
      <c r="J66">
        <f>SUM(D66:I66)</f>
        <v>35</v>
      </c>
      <c r="M66" s="22">
        <f>J66-K66+L66</f>
        <v>35</v>
      </c>
    </row>
    <row r="67" spans="1:15" x14ac:dyDescent="0.2">
      <c r="A67" s="33" t="s">
        <v>169</v>
      </c>
      <c r="B67" s="32" t="s">
        <v>71</v>
      </c>
      <c r="C67" s="12" t="s">
        <v>26</v>
      </c>
      <c r="D67" s="15">
        <v>34</v>
      </c>
      <c r="J67">
        <f>SUM(D67:I67)</f>
        <v>34</v>
      </c>
      <c r="M67" s="22">
        <f>J67-K67+L67</f>
        <v>34</v>
      </c>
    </row>
    <row r="68" spans="1:15" x14ac:dyDescent="0.2">
      <c r="A68" s="2" t="s">
        <v>169</v>
      </c>
      <c r="B68" s="17" t="s">
        <v>154</v>
      </c>
      <c r="C68" t="s">
        <v>155</v>
      </c>
      <c r="D68" s="15"/>
      <c r="H68">
        <f>VLOOKUP(B68,'March Handicap'!$B$2:$H$24,7,FALSE)</f>
        <v>34</v>
      </c>
      <c r="J68">
        <f>SUM(D68:I68)</f>
        <v>34</v>
      </c>
      <c r="M68" s="22">
        <f>J68-K68+L68</f>
        <v>34</v>
      </c>
    </row>
    <row r="69" spans="1:15" x14ac:dyDescent="0.2">
      <c r="A69" s="33">
        <v>67</v>
      </c>
      <c r="B69" s="30" t="s">
        <v>158</v>
      </c>
      <c r="C69" s="12" t="s">
        <v>26</v>
      </c>
      <c r="D69" s="15"/>
      <c r="I69">
        <f>VLOOKUP(B69,'April Handicap'!$B$3:$H$28,7,FALSE)</f>
        <v>32</v>
      </c>
      <c r="J69">
        <f>SUM(D69:I69)</f>
        <v>32</v>
      </c>
      <c r="M69" s="22">
        <f>J69-K69+L69</f>
        <v>32</v>
      </c>
    </row>
    <row r="70" spans="1:15" x14ac:dyDescent="0.2">
      <c r="A70" s="33">
        <v>68</v>
      </c>
      <c r="B70" s="32" t="s">
        <v>37</v>
      </c>
      <c r="C70" s="12" t="s">
        <v>36</v>
      </c>
      <c r="D70" s="15">
        <v>31</v>
      </c>
      <c r="J70">
        <f>SUM(D70:I70)</f>
        <v>31</v>
      </c>
      <c r="M70" s="22">
        <f>J70-K70+L70</f>
        <v>31</v>
      </c>
    </row>
    <row r="71" spans="1:15" x14ac:dyDescent="0.2">
      <c r="A71" s="2">
        <v>69</v>
      </c>
      <c r="B71" t="s">
        <v>156</v>
      </c>
      <c r="C71" s="17" t="s">
        <v>27</v>
      </c>
      <c r="D71" s="15"/>
      <c r="F71">
        <f>VLOOKUP(B71,'December Handicap'!$B$2:$H$43,7,FALSE)</f>
        <v>30</v>
      </c>
      <c r="J71">
        <f>SUM(D71:I71)</f>
        <v>30</v>
      </c>
      <c r="M71" s="22">
        <f>J71-K71+L71</f>
        <v>30</v>
      </c>
    </row>
    <row r="72" spans="1:15" x14ac:dyDescent="0.2">
      <c r="A72" s="33">
        <v>70</v>
      </c>
      <c r="B72" t="s">
        <v>129</v>
      </c>
      <c r="C72" s="17" t="s">
        <v>42</v>
      </c>
      <c r="D72" s="15"/>
      <c r="F72">
        <f>VLOOKUP(B72,'December Handicap'!$B$2:$H$43,7,FALSE)</f>
        <v>27</v>
      </c>
      <c r="J72">
        <f>SUM(D72:I72)</f>
        <v>27</v>
      </c>
      <c r="M72" s="22">
        <f>J72-K72+L72</f>
        <v>27</v>
      </c>
      <c r="O72" s="4"/>
    </row>
    <row r="73" spans="1:15" x14ac:dyDescent="0.2">
      <c r="A73" s="33" t="s">
        <v>170</v>
      </c>
      <c r="B73" s="32" t="s">
        <v>30</v>
      </c>
      <c r="C73" s="12" t="s">
        <v>29</v>
      </c>
      <c r="D73" s="15">
        <v>26</v>
      </c>
      <c r="J73">
        <f>SUM(D73:I73)</f>
        <v>26</v>
      </c>
      <c r="M73" s="22">
        <f>J73-K73+L73</f>
        <v>26</v>
      </c>
    </row>
    <row r="74" spans="1:15" x14ac:dyDescent="0.2">
      <c r="A74" s="33" t="s">
        <v>170</v>
      </c>
      <c r="B74" t="s">
        <v>128</v>
      </c>
      <c r="C74" s="17" t="s">
        <v>29</v>
      </c>
      <c r="F74">
        <f>VLOOKUP(B74,'December Handicap'!$B$2:$H$43,7,FALSE)</f>
        <v>26</v>
      </c>
      <c r="J74">
        <f>SUM(D74:I74)</f>
        <v>26</v>
      </c>
      <c r="M74" s="22">
        <f>J74-K74+L74</f>
        <v>26</v>
      </c>
    </row>
    <row r="75" spans="1:15" x14ac:dyDescent="0.2">
      <c r="A75" s="33">
        <v>73</v>
      </c>
      <c r="B75" t="s">
        <v>106</v>
      </c>
      <c r="C75" s="17" t="s">
        <v>27</v>
      </c>
      <c r="D75" s="15"/>
      <c r="E75" s="2">
        <f>VLOOKUP(B75,'November Handicap'!B:H,7,FALSE)</f>
        <v>24</v>
      </c>
      <c r="J75">
        <f>SUM(D75:I75)</f>
        <v>24</v>
      </c>
      <c r="M75" s="22">
        <f>J75-K75+L75</f>
        <v>24</v>
      </c>
    </row>
    <row r="76" spans="1:15" x14ac:dyDescent="0.2">
      <c r="A76" s="33" t="s">
        <v>151</v>
      </c>
      <c r="B76" t="s">
        <v>126</v>
      </c>
      <c r="C76" s="17" t="s">
        <v>29</v>
      </c>
      <c r="D76" s="15"/>
      <c r="F76">
        <f>VLOOKUP(B76,'December Handicap'!$B$2:$H$43,7,FALSE)</f>
        <v>20</v>
      </c>
      <c r="J76">
        <f>SUM(D76:I76)</f>
        <v>20</v>
      </c>
      <c r="M76" s="22">
        <f>J76-K76+L76</f>
        <v>20</v>
      </c>
    </row>
    <row r="77" spans="1:15" x14ac:dyDescent="0.2">
      <c r="A77" s="33" t="s">
        <v>151</v>
      </c>
      <c r="B77" s="32" t="s">
        <v>80</v>
      </c>
      <c r="C77" s="12" t="s">
        <v>36</v>
      </c>
      <c r="D77" s="15">
        <v>20</v>
      </c>
      <c r="J77">
        <f>SUM(D77:I77)</f>
        <v>20</v>
      </c>
      <c r="M77" s="22">
        <f>J77-K77+L77</f>
        <v>20</v>
      </c>
    </row>
    <row r="78" spans="1:15" x14ac:dyDescent="0.2">
      <c r="A78" s="33">
        <v>76</v>
      </c>
      <c r="B78" t="s">
        <v>127</v>
      </c>
      <c r="C78" s="17" t="s">
        <v>26</v>
      </c>
      <c r="D78" s="15"/>
      <c r="F78">
        <f>VLOOKUP(B78,'December Handicap'!$B$2:$H$43,7,FALSE)</f>
        <v>19</v>
      </c>
      <c r="J78">
        <f>SUM(D78:I78)</f>
        <v>19</v>
      </c>
      <c r="M78" s="22">
        <f>J78-K78+L78</f>
        <v>19</v>
      </c>
    </row>
    <row r="79" spans="1:15" x14ac:dyDescent="0.2">
      <c r="A79" s="33">
        <v>77</v>
      </c>
      <c r="B79" t="s">
        <v>105</v>
      </c>
      <c r="C79" s="17" t="s">
        <v>60</v>
      </c>
      <c r="D79" s="15"/>
      <c r="E79" s="2">
        <f>VLOOKUP(B79,'November Handicap'!B:H,7,FALSE)</f>
        <v>17</v>
      </c>
      <c r="J79">
        <f>SUM(D79:I79)</f>
        <v>17</v>
      </c>
      <c r="M79" s="22">
        <f>J79-K79+L79</f>
        <v>17</v>
      </c>
    </row>
    <row r="80" spans="1:15" x14ac:dyDescent="0.2">
      <c r="A80" s="2">
        <v>78</v>
      </c>
      <c r="B80" s="32" t="s">
        <v>76</v>
      </c>
      <c r="C80" s="12" t="s">
        <v>29</v>
      </c>
      <c r="D80" s="15">
        <v>15</v>
      </c>
      <c r="J80">
        <f>SUM(D80:I80)</f>
        <v>15</v>
      </c>
      <c r="M80" s="22">
        <f>J80-K80+L80</f>
        <v>15</v>
      </c>
    </row>
    <row r="81" spans="1:13" x14ac:dyDescent="0.2">
      <c r="A81" s="33" t="s">
        <v>171</v>
      </c>
      <c r="B81" t="s">
        <v>114</v>
      </c>
      <c r="C81" s="17" t="s">
        <v>26</v>
      </c>
      <c r="D81" s="15"/>
      <c r="E81" s="2">
        <f>VLOOKUP(B81,'November Handicap'!B:H,7,FALSE)</f>
        <v>13</v>
      </c>
      <c r="J81">
        <f>SUM(D81:I81)</f>
        <v>13</v>
      </c>
      <c r="M81" s="22">
        <f>J81-K81+L81</f>
        <v>13</v>
      </c>
    </row>
    <row r="82" spans="1:13" x14ac:dyDescent="0.2">
      <c r="A82" s="33" t="s">
        <v>171</v>
      </c>
      <c r="B82" s="32" t="s">
        <v>63</v>
      </c>
      <c r="C82" s="12" t="s">
        <v>29</v>
      </c>
      <c r="D82" s="15">
        <v>13</v>
      </c>
      <c r="J82">
        <f>SUM(D82:I82)</f>
        <v>13</v>
      </c>
      <c r="M82" s="7">
        <f>J82-K82+L82</f>
        <v>13</v>
      </c>
    </row>
    <row r="83" spans="1:13" x14ac:dyDescent="0.2">
      <c r="A83" s="33" t="s">
        <v>171</v>
      </c>
      <c r="B83" t="s">
        <v>124</v>
      </c>
      <c r="C83" s="17" t="s">
        <v>42</v>
      </c>
      <c r="D83" s="15"/>
      <c r="F83">
        <f>VLOOKUP(B83,'December Handicap'!$B$2:$H$43,7,FALSE)</f>
        <v>13</v>
      </c>
      <c r="J83">
        <f>SUM(D83:I83)</f>
        <v>13</v>
      </c>
      <c r="M83" s="22">
        <f>J83-K83+L83</f>
        <v>13</v>
      </c>
    </row>
    <row r="84" spans="1:13" x14ac:dyDescent="0.2">
      <c r="A84" s="33" t="s">
        <v>172</v>
      </c>
      <c r="B84" s="32" t="s">
        <v>79</v>
      </c>
      <c r="C84" s="12" t="s">
        <v>60</v>
      </c>
      <c r="D84" s="15">
        <v>12</v>
      </c>
      <c r="J84">
        <f>SUM(D84:I84)</f>
        <v>12</v>
      </c>
      <c r="M84" s="22">
        <f>J84-K84+L84</f>
        <v>12</v>
      </c>
    </row>
    <row r="85" spans="1:13" x14ac:dyDescent="0.2">
      <c r="A85" s="33" t="s">
        <v>172</v>
      </c>
      <c r="B85" t="s">
        <v>125</v>
      </c>
      <c r="C85" s="17" t="s">
        <v>29</v>
      </c>
      <c r="D85" s="15"/>
      <c r="F85">
        <f>VLOOKUP(B85,'December Handicap'!$B$2:$H$43,7,FALSE)</f>
        <v>12</v>
      </c>
      <c r="J85">
        <f>SUM(D85:I85)</f>
        <v>12</v>
      </c>
      <c r="M85" s="22">
        <f>J85-K85+L85</f>
        <v>12</v>
      </c>
    </row>
    <row r="86" spans="1:13" x14ac:dyDescent="0.2">
      <c r="A86" s="33">
        <v>84</v>
      </c>
      <c r="B86" s="32" t="s">
        <v>39</v>
      </c>
      <c r="C86" s="12" t="s">
        <v>42</v>
      </c>
      <c r="D86" s="2">
        <v>11</v>
      </c>
      <c r="J86">
        <f>SUM(D86:I86)</f>
        <v>11</v>
      </c>
      <c r="M86" s="22">
        <f>J86-K86+L86</f>
        <v>11</v>
      </c>
    </row>
    <row r="87" spans="1:13" x14ac:dyDescent="0.2">
      <c r="A87" s="33"/>
      <c r="C87" s="17"/>
      <c r="D87" s="15"/>
      <c r="M87" s="22"/>
    </row>
    <row r="88" spans="1:13" x14ac:dyDescent="0.2">
      <c r="A88" s="33"/>
      <c r="C88" s="17"/>
      <c r="D88" s="15"/>
      <c r="M88" s="22"/>
    </row>
    <row r="89" spans="1:13" x14ac:dyDescent="0.2">
      <c r="A89" s="33"/>
      <c r="C89" s="17"/>
      <c r="D89" s="15"/>
      <c r="M89" s="22"/>
    </row>
    <row r="90" spans="1:13" x14ac:dyDescent="0.2">
      <c r="A90" s="33"/>
      <c r="C90" s="17"/>
      <c r="D90" s="15"/>
      <c r="M90" s="22"/>
    </row>
    <row r="91" spans="1:13" x14ac:dyDescent="0.2">
      <c r="A91" s="33"/>
      <c r="C91" s="17"/>
      <c r="D91" s="15"/>
      <c r="M91" s="22"/>
    </row>
    <row r="92" spans="1:13" x14ac:dyDescent="0.2">
      <c r="A92" s="33"/>
      <c r="C92" s="17"/>
      <c r="D92" s="15"/>
      <c r="M92" s="22"/>
    </row>
  </sheetData>
  <autoFilter ref="A2:M92">
    <sortState ref="A3:M116">
      <sortCondition descending="1" ref="M3:M116"/>
    </sortState>
  </autoFilter>
  <sortState ref="A3:M86">
    <sortCondition descending="1" ref="M3:M86"/>
  </sortState>
  <mergeCells count="1">
    <mergeCell ref="A1:J1"/>
  </mergeCells>
  <phoneticPr fontId="2" type="noConversion"/>
  <pageMargins left="0.75" right="0.75" top="1" bottom="1" header="0.5" footer="0.5"/>
  <pageSetup paperSize="9" scale="6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0"/>
  <sheetViews>
    <sheetView workbookViewId="0">
      <selection activeCell="B23" sqref="B23:C23"/>
    </sheetView>
  </sheetViews>
  <sheetFormatPr defaultRowHeight="12.75" x14ac:dyDescent="0.2"/>
  <cols>
    <col min="1" max="1" width="11.5703125" style="2" customWidth="1"/>
    <col min="2" max="2" width="22.85546875" bestFit="1" customWidth="1"/>
    <col min="3" max="3" width="13.5703125" bestFit="1" customWidth="1"/>
    <col min="4" max="5" width="9.140625" style="2"/>
    <col min="7" max="7" width="7.7109375" style="2" bestFit="1" customWidth="1"/>
  </cols>
  <sheetData>
    <row r="1" spans="1:14" ht="20.25" x14ac:dyDescent="0.3">
      <c r="A1" s="58" t="s">
        <v>94</v>
      </c>
      <c r="B1" s="58"/>
      <c r="C1" s="58"/>
      <c r="D1" s="58"/>
      <c r="E1" s="58"/>
      <c r="F1" s="58"/>
      <c r="G1" s="58"/>
      <c r="H1" s="58"/>
    </row>
    <row r="2" spans="1:14" ht="25.5" x14ac:dyDescent="0.2">
      <c r="A2" s="3" t="s">
        <v>0</v>
      </c>
      <c r="B2" s="8" t="s">
        <v>1</v>
      </c>
      <c r="C2" s="8" t="s">
        <v>13</v>
      </c>
      <c r="D2" s="10" t="s">
        <v>3</v>
      </c>
      <c r="E2" s="3" t="s">
        <v>4</v>
      </c>
      <c r="F2" s="3" t="s">
        <v>5</v>
      </c>
      <c r="G2" s="3" t="s">
        <v>6</v>
      </c>
      <c r="H2" s="9" t="s">
        <v>7</v>
      </c>
      <c r="I2" s="3" t="s">
        <v>21</v>
      </c>
    </row>
    <row r="3" spans="1:14" x14ac:dyDescent="0.2">
      <c r="A3" s="33">
        <v>1</v>
      </c>
      <c r="B3" s="30" t="s">
        <v>50</v>
      </c>
      <c r="C3" s="12" t="str">
        <f>VLOOKUP(B3,Overall!B:C,2,FALSE)</f>
        <v>BRJ</v>
      </c>
      <c r="D3" s="13">
        <v>2.0370370370370369E-2</v>
      </c>
      <c r="E3" s="13">
        <v>4.7453703703703703E-3</v>
      </c>
      <c r="F3" s="13">
        <f>D3-E3</f>
        <v>1.5624999999999998E-2</v>
      </c>
      <c r="G3" s="2">
        <v>18</v>
      </c>
      <c r="H3" s="15">
        <v>60</v>
      </c>
      <c r="N3" s="32"/>
    </row>
    <row r="4" spans="1:14" x14ac:dyDescent="0.2">
      <c r="A4" s="33">
        <v>2</v>
      </c>
      <c r="B4" s="30" t="s">
        <v>81</v>
      </c>
      <c r="C4" s="12" t="str">
        <f>VLOOKUP(B4,Overall!B:C,2,FALSE)</f>
        <v>NVH</v>
      </c>
      <c r="D4" s="13">
        <v>2.0381944444444446E-2</v>
      </c>
      <c r="E4" s="13">
        <v>6.828703703703704E-3</v>
      </c>
      <c r="F4" s="13">
        <f>D4-E4</f>
        <v>1.3553240740740741E-2</v>
      </c>
      <c r="G4" s="33">
        <v>8</v>
      </c>
      <c r="H4" s="9">
        <v>55</v>
      </c>
      <c r="M4" s="17"/>
      <c r="N4" s="32"/>
    </row>
    <row r="5" spans="1:14" x14ac:dyDescent="0.2">
      <c r="A5" s="2">
        <v>3</v>
      </c>
      <c r="B5" s="30" t="s">
        <v>159</v>
      </c>
      <c r="C5" s="12" t="s">
        <v>26</v>
      </c>
      <c r="D5" s="13">
        <v>2.0416666666666666E-2</v>
      </c>
      <c r="E5" s="13">
        <v>7.5231481481481477E-3</v>
      </c>
      <c r="F5" s="13">
        <f>D5-E5</f>
        <v>1.2893518518518519E-2</v>
      </c>
      <c r="G5" s="9">
        <v>4</v>
      </c>
      <c r="H5" s="9">
        <v>50</v>
      </c>
    </row>
    <row r="6" spans="1:14" x14ac:dyDescent="0.2">
      <c r="A6" s="2">
        <v>4</v>
      </c>
      <c r="B6" s="30" t="s">
        <v>146</v>
      </c>
      <c r="C6" s="12" t="str">
        <f>VLOOKUP(B6,Overall!B:C,2,FALSE)</f>
        <v>NVH</v>
      </c>
      <c r="D6" s="13">
        <v>2.0439814814814817E-2</v>
      </c>
      <c r="E6" s="13">
        <v>8.564814814814815E-3</v>
      </c>
      <c r="F6" s="13">
        <f>D6-E6</f>
        <v>1.1875000000000002E-2</v>
      </c>
      <c r="G6" s="2">
        <v>1</v>
      </c>
      <c r="H6" s="9">
        <v>49</v>
      </c>
      <c r="M6" s="32"/>
    </row>
    <row r="7" spans="1:14" x14ac:dyDescent="0.2">
      <c r="A7" s="2">
        <v>5</v>
      </c>
      <c r="B7" s="30" t="s">
        <v>38</v>
      </c>
      <c r="C7" s="12" t="str">
        <f>VLOOKUP(B7,Overall!B:C,2,FALSE)</f>
        <v>Thorney</v>
      </c>
      <c r="D7" s="13">
        <v>2.0555555555555556E-2</v>
      </c>
      <c r="E7" s="13">
        <v>2.4305555555555556E-3</v>
      </c>
      <c r="F7" s="13">
        <f>D7-E7</f>
        <v>1.8125000000000002E-2</v>
      </c>
      <c r="G7" s="41">
        <v>23</v>
      </c>
      <c r="H7" s="9">
        <v>48</v>
      </c>
    </row>
    <row r="8" spans="1:14" x14ac:dyDescent="0.2">
      <c r="A8" s="2">
        <v>6</v>
      </c>
      <c r="B8" s="30" t="s">
        <v>59</v>
      </c>
      <c r="C8" s="12" t="str">
        <f>VLOOKUP(B8,Overall!B:C,2,FALSE)</f>
        <v>U/a</v>
      </c>
      <c r="D8" s="13">
        <v>2.056712962962963E-2</v>
      </c>
      <c r="E8" s="13">
        <v>2.3148148148148146E-4</v>
      </c>
      <c r="F8" s="13">
        <f>D8-E8</f>
        <v>2.0335648148148148E-2</v>
      </c>
      <c r="G8" s="2">
        <v>26</v>
      </c>
      <c r="H8" s="9">
        <v>47</v>
      </c>
      <c r="N8" s="32"/>
    </row>
    <row r="9" spans="1:14" x14ac:dyDescent="0.2">
      <c r="A9" s="2">
        <v>7</v>
      </c>
      <c r="B9" s="30" t="s">
        <v>147</v>
      </c>
      <c r="C9" s="12" t="str">
        <f>VLOOKUP(B9,Overall!B:C,2,FALSE)</f>
        <v>Eye</v>
      </c>
      <c r="D9" s="13">
        <v>2.056712962962963E-2</v>
      </c>
      <c r="E9" s="13">
        <v>6.2499999999999995E-3</v>
      </c>
      <c r="F9" s="13">
        <f>D9-E9</f>
        <v>1.4317129629629631E-2</v>
      </c>
      <c r="G9" s="2">
        <v>11</v>
      </c>
      <c r="H9" s="9">
        <v>46</v>
      </c>
    </row>
    <row r="10" spans="1:14" x14ac:dyDescent="0.2">
      <c r="A10" s="33">
        <v>8</v>
      </c>
      <c r="B10" s="30" t="s">
        <v>144</v>
      </c>
      <c r="C10" s="12" t="str">
        <f>VLOOKUP(B10,Overall!B:C,2,FALSE)</f>
        <v>PACTRAC</v>
      </c>
      <c r="D10" s="13">
        <v>2.0787037037037038E-2</v>
      </c>
      <c r="E10" s="13">
        <v>5.9027777777777776E-3</v>
      </c>
      <c r="F10" s="13">
        <f>D10-E10</f>
        <v>1.488425925925926E-2</v>
      </c>
      <c r="G10" s="2">
        <v>14</v>
      </c>
      <c r="H10" s="15">
        <v>45</v>
      </c>
      <c r="N10" s="48"/>
    </row>
    <row r="11" spans="1:14" x14ac:dyDescent="0.2">
      <c r="A11" s="33">
        <v>9</v>
      </c>
      <c r="B11" s="30" t="s">
        <v>110</v>
      </c>
      <c r="C11" s="12" t="str">
        <f>VLOOKUP(B11,Overall!B:C,2,FALSE)</f>
        <v>NVH</v>
      </c>
      <c r="D11" s="13">
        <v>2.0810185185185185E-2</v>
      </c>
      <c r="E11" s="13">
        <v>7.2916666666666659E-3</v>
      </c>
      <c r="F11" s="13">
        <f>D11-E11</f>
        <v>1.351851851851852E-2</v>
      </c>
      <c r="G11" s="9">
        <v>7</v>
      </c>
      <c r="H11" s="9">
        <v>44</v>
      </c>
      <c r="I11" s="30"/>
    </row>
    <row r="12" spans="1:14" x14ac:dyDescent="0.2">
      <c r="A12" s="2">
        <v>10</v>
      </c>
      <c r="B12" s="30" t="s">
        <v>58</v>
      </c>
      <c r="C12" s="12" t="str">
        <f>VLOOKUP(B12,Overall!B:C,2,FALSE)</f>
        <v>BRJ</v>
      </c>
      <c r="D12" s="13">
        <v>2.0833333333333332E-2</v>
      </c>
      <c r="E12" s="13">
        <v>3.8194444444444443E-3</v>
      </c>
      <c r="F12" s="13">
        <f>D12-E12</f>
        <v>1.7013888888888887E-2</v>
      </c>
      <c r="G12" s="41">
        <v>21</v>
      </c>
      <c r="H12" s="9">
        <v>43</v>
      </c>
      <c r="N12" s="32"/>
    </row>
    <row r="13" spans="1:14" x14ac:dyDescent="0.2">
      <c r="A13" s="2">
        <v>11</v>
      </c>
      <c r="B13" s="30" t="s">
        <v>100</v>
      </c>
      <c r="C13" s="12" t="s">
        <v>26</v>
      </c>
      <c r="D13" s="13">
        <v>2.0949074074074075E-2</v>
      </c>
      <c r="E13" s="13">
        <v>6.1342592592592594E-3</v>
      </c>
      <c r="F13" s="13">
        <f>D13-E13</f>
        <v>1.4814814814814815E-2</v>
      </c>
      <c r="G13" s="9">
        <v>13</v>
      </c>
      <c r="H13" s="9">
        <v>42</v>
      </c>
    </row>
    <row r="14" spans="1:14" x14ac:dyDescent="0.2">
      <c r="A14" s="33">
        <v>12</v>
      </c>
      <c r="B14" s="30" t="s">
        <v>75</v>
      </c>
      <c r="C14" s="12" t="str">
        <f>VLOOKUP(B14,Overall!B:C,2,FALSE)</f>
        <v>NVH</v>
      </c>
      <c r="D14" s="13">
        <v>2.0995370370370373E-2</v>
      </c>
      <c r="E14" s="13">
        <v>4.8611111111111112E-3</v>
      </c>
      <c r="F14" s="13">
        <f>D14-E14</f>
        <v>1.6134259259259261E-2</v>
      </c>
      <c r="G14" s="2">
        <v>19</v>
      </c>
      <c r="H14" s="9">
        <v>41</v>
      </c>
      <c r="M14" s="32"/>
      <c r="N14" s="32"/>
    </row>
    <row r="15" spans="1:14" x14ac:dyDescent="0.2">
      <c r="A15" s="2">
        <v>13</v>
      </c>
      <c r="B15" s="30" t="s">
        <v>145</v>
      </c>
      <c r="C15" s="12" t="str">
        <f>VLOOKUP(B15,Overall!B:C,2,FALSE)</f>
        <v>NVH</v>
      </c>
      <c r="D15" s="13">
        <v>2.1006944444444443E-2</v>
      </c>
      <c r="E15" s="13">
        <v>7.0601851851851841E-3</v>
      </c>
      <c r="F15" s="13">
        <f>D15-E15</f>
        <v>1.3946759259259259E-2</v>
      </c>
      <c r="G15" s="9">
        <v>10</v>
      </c>
      <c r="H15" s="9">
        <v>40</v>
      </c>
      <c r="N15" s="17"/>
    </row>
    <row r="16" spans="1:14" x14ac:dyDescent="0.2">
      <c r="A16" s="33">
        <v>14</v>
      </c>
      <c r="B16" s="30" t="s">
        <v>157</v>
      </c>
      <c r="C16" s="12" t="s">
        <v>26</v>
      </c>
      <c r="D16" s="13">
        <v>2.101851851851852E-2</v>
      </c>
      <c r="E16" s="13">
        <v>5.5555555555555558E-3</v>
      </c>
      <c r="F16" s="13">
        <f>D16-E16</f>
        <v>1.5462962962962963E-2</v>
      </c>
      <c r="G16" s="9">
        <v>16</v>
      </c>
      <c r="H16" s="9">
        <v>39</v>
      </c>
      <c r="N16" s="32"/>
    </row>
    <row r="17" spans="1:14" x14ac:dyDescent="0.2">
      <c r="A17" s="2">
        <v>15</v>
      </c>
      <c r="B17" s="30" t="s">
        <v>122</v>
      </c>
      <c r="C17" s="12" t="str">
        <f>VLOOKUP(B17,Overall!B:C,2,FALSE)</f>
        <v>U/a</v>
      </c>
      <c r="D17" s="13">
        <v>2.1134259259259259E-2</v>
      </c>
      <c r="E17" s="13">
        <v>1.0416666666666667E-3</v>
      </c>
      <c r="F17" s="13">
        <f>D17-E17</f>
        <v>2.0092592592592592E-2</v>
      </c>
      <c r="G17" s="9">
        <v>25</v>
      </c>
      <c r="H17" s="9">
        <v>38</v>
      </c>
      <c r="M17" s="32"/>
    </row>
    <row r="18" spans="1:14" x14ac:dyDescent="0.2">
      <c r="A18" s="2">
        <v>16</v>
      </c>
      <c r="B18" s="30" t="s">
        <v>25</v>
      </c>
      <c r="C18" s="12" t="str">
        <f>VLOOKUP(B18,Overall!B:C,2,FALSE)</f>
        <v>Thorney</v>
      </c>
      <c r="D18" s="13">
        <v>2.119212962962963E-2</v>
      </c>
      <c r="E18" s="13">
        <v>7.9861111111111122E-3</v>
      </c>
      <c r="F18" s="13">
        <f>D18-E18</f>
        <v>1.3206018518518518E-2</v>
      </c>
      <c r="G18" s="9">
        <v>6</v>
      </c>
      <c r="H18" s="9">
        <v>37</v>
      </c>
    </row>
    <row r="19" spans="1:14" x14ac:dyDescent="0.2">
      <c r="A19" s="33">
        <v>17</v>
      </c>
      <c r="B19" s="30" t="s">
        <v>143</v>
      </c>
      <c r="C19" s="12" t="s">
        <v>35</v>
      </c>
      <c r="D19" s="13">
        <v>2.1226851851851854E-2</v>
      </c>
      <c r="E19" s="13">
        <v>2.7777777777777779E-3</v>
      </c>
      <c r="F19" s="13">
        <f>D19-E19</f>
        <v>1.8449074074074076E-2</v>
      </c>
      <c r="G19" s="33">
        <v>24</v>
      </c>
      <c r="H19" s="9">
        <v>36</v>
      </c>
      <c r="N19" s="32"/>
    </row>
    <row r="20" spans="1:14" x14ac:dyDescent="0.2">
      <c r="A20" s="33">
        <v>18</v>
      </c>
      <c r="B20" s="30" t="s">
        <v>113</v>
      </c>
      <c r="C20" s="12" t="str">
        <f>VLOOKUP(B20,Overall!B:C,2,FALSE)</f>
        <v>NVH</v>
      </c>
      <c r="D20" s="13">
        <v>2.1238425925925924E-2</v>
      </c>
      <c r="E20" s="13">
        <v>7.4074074074074068E-3</v>
      </c>
      <c r="F20" s="13">
        <f>D20-E20</f>
        <v>1.3831018518518517E-2</v>
      </c>
      <c r="G20" s="9">
        <v>9</v>
      </c>
      <c r="H20" s="9">
        <v>35</v>
      </c>
      <c r="M20" s="32"/>
      <c r="N20" s="17"/>
    </row>
    <row r="21" spans="1:14" ht="15" x14ac:dyDescent="0.25">
      <c r="A21" s="47">
        <v>19</v>
      </c>
      <c r="B21" s="30" t="s">
        <v>33</v>
      </c>
      <c r="C21" s="12" t="str">
        <f>VLOOKUP(B21,Overall!B:C,2,FALSE)</f>
        <v>NVH</v>
      </c>
      <c r="D21" s="13">
        <v>2.1238425925925924E-2</v>
      </c>
      <c r="E21" s="13">
        <v>8.1018518518518514E-3</v>
      </c>
      <c r="F21" s="13">
        <f>D21-E21</f>
        <v>1.3136574074074073E-2</v>
      </c>
      <c r="G21" s="2">
        <v>5</v>
      </c>
      <c r="H21" s="9">
        <v>34</v>
      </c>
      <c r="N21" s="32"/>
    </row>
    <row r="22" spans="1:14" x14ac:dyDescent="0.2">
      <c r="A22" s="33">
        <v>20</v>
      </c>
      <c r="B22" s="30" t="s">
        <v>52</v>
      </c>
      <c r="C22" s="12" t="str">
        <f>VLOOKUP(B22,Overall!B:C,2,FALSE)</f>
        <v>Eye</v>
      </c>
      <c r="D22" s="13">
        <v>2.1354166666666664E-2</v>
      </c>
      <c r="E22" s="13">
        <v>5.7870370370370376E-3</v>
      </c>
      <c r="F22" s="13">
        <f>D22-E22</f>
        <v>1.5567129629629625E-2</v>
      </c>
      <c r="G22" s="9">
        <v>17</v>
      </c>
      <c r="H22" s="9">
        <v>33</v>
      </c>
      <c r="J22" s="13"/>
      <c r="M22" s="32"/>
      <c r="N22" s="32"/>
    </row>
    <row r="23" spans="1:14" x14ac:dyDescent="0.2">
      <c r="A23" s="33">
        <v>21</v>
      </c>
      <c r="B23" s="30" t="s">
        <v>158</v>
      </c>
      <c r="C23" s="12" t="s">
        <v>26</v>
      </c>
      <c r="D23" s="13">
        <v>2.1400462962962965E-2</v>
      </c>
      <c r="E23" s="13">
        <v>7.0601851851851841E-3</v>
      </c>
      <c r="F23" s="13">
        <f>D23-E23</f>
        <v>1.4340277777777782E-2</v>
      </c>
      <c r="G23" s="2">
        <v>12</v>
      </c>
      <c r="H23" s="9">
        <v>32</v>
      </c>
    </row>
    <row r="24" spans="1:14" x14ac:dyDescent="0.2">
      <c r="A24" s="33">
        <v>22</v>
      </c>
      <c r="B24" s="30" t="s">
        <v>55</v>
      </c>
      <c r="C24" s="12" t="str">
        <f>VLOOKUP(B24,Overall!B:C,2,FALSE)</f>
        <v>NVH</v>
      </c>
      <c r="D24" s="13">
        <v>2.1412037037037035E-2</v>
      </c>
      <c r="E24" s="13">
        <v>9.0277777777777787E-3</v>
      </c>
      <c r="F24" s="13">
        <f>D24-E24</f>
        <v>1.2384259259259256E-2</v>
      </c>
      <c r="G24" s="2">
        <v>2</v>
      </c>
      <c r="H24" s="9">
        <v>31</v>
      </c>
      <c r="N24" s="32"/>
    </row>
    <row r="25" spans="1:14" x14ac:dyDescent="0.2">
      <c r="A25" s="33">
        <v>23</v>
      </c>
      <c r="B25" s="30" t="s">
        <v>118</v>
      </c>
      <c r="C25" s="12" t="str">
        <f>VLOOKUP(B25,Overall!B:C,2,FALSE)</f>
        <v>NVH</v>
      </c>
      <c r="D25" s="13">
        <v>2.1562499999999998E-2</v>
      </c>
      <c r="E25" s="13">
        <v>8.6805555555555559E-3</v>
      </c>
      <c r="F25" s="13">
        <f>D25-E25</f>
        <v>1.2881944444444442E-2</v>
      </c>
      <c r="G25" s="9">
        <v>3</v>
      </c>
      <c r="H25" s="9">
        <v>30</v>
      </c>
      <c r="M25" s="32"/>
    </row>
    <row r="26" spans="1:14" x14ac:dyDescent="0.2">
      <c r="A26" s="2">
        <v>24</v>
      </c>
      <c r="B26" s="30" t="s">
        <v>44</v>
      </c>
      <c r="C26" s="12" t="str">
        <f>VLOOKUP(B26,Overall!B:C,2,FALSE)</f>
        <v>NVH</v>
      </c>
      <c r="D26" s="13">
        <v>2.1678240740740738E-2</v>
      </c>
      <c r="E26" s="13">
        <v>5.3240740740740748E-3</v>
      </c>
      <c r="F26" s="13">
        <f>D26-E26</f>
        <v>1.6354166666666663E-2</v>
      </c>
      <c r="G26" s="9">
        <v>20</v>
      </c>
      <c r="H26" s="9">
        <v>29</v>
      </c>
      <c r="N26" s="32"/>
    </row>
    <row r="27" spans="1:14" x14ac:dyDescent="0.2">
      <c r="A27" s="2">
        <v>25</v>
      </c>
      <c r="B27" s="30" t="s">
        <v>99</v>
      </c>
      <c r="C27" s="12" t="str">
        <f>VLOOKUP(B27,Overall!B:C,2,FALSE)</f>
        <v>Vegan Runners</v>
      </c>
      <c r="D27" s="13">
        <v>2.2002314814814818E-2</v>
      </c>
      <c r="E27" s="13">
        <v>6.7129629629629622E-3</v>
      </c>
      <c r="F27" s="13">
        <f>D27-E27</f>
        <v>1.5289351851851856E-2</v>
      </c>
      <c r="G27" s="9">
        <v>15</v>
      </c>
      <c r="H27" s="9">
        <v>28</v>
      </c>
    </row>
    <row r="28" spans="1:14" x14ac:dyDescent="0.2">
      <c r="A28" s="2">
        <v>26</v>
      </c>
      <c r="B28" s="30" t="s">
        <v>23</v>
      </c>
      <c r="C28" s="12" t="str">
        <f>VLOOKUP(B28,Overall!B:C,2,FALSE)</f>
        <v>Bushfield</v>
      </c>
      <c r="D28" s="13">
        <v>2.2060185185185183E-2</v>
      </c>
      <c r="E28" s="13">
        <v>4.7453703703703703E-3</v>
      </c>
      <c r="F28" s="13">
        <f>D28-E28</f>
        <v>1.7314814814814811E-2</v>
      </c>
      <c r="G28" s="9">
        <v>22</v>
      </c>
      <c r="H28" s="9">
        <v>27</v>
      </c>
      <c r="M28" s="32"/>
      <c r="N28" s="32"/>
    </row>
    <row r="29" spans="1:14" x14ac:dyDescent="0.2">
      <c r="A29" s="33">
        <v>27</v>
      </c>
      <c r="B29" s="32" t="s">
        <v>85</v>
      </c>
      <c r="C29" s="12"/>
      <c r="D29" s="13"/>
      <c r="E29" s="13"/>
      <c r="F29" s="13"/>
      <c r="H29" s="9"/>
      <c r="M29" s="32"/>
      <c r="N29" s="32"/>
    </row>
    <row r="30" spans="1:14" x14ac:dyDescent="0.2">
      <c r="A30" s="33">
        <v>28</v>
      </c>
      <c r="B30" s="32" t="s">
        <v>161</v>
      </c>
      <c r="C30" s="12"/>
      <c r="D30" s="13"/>
      <c r="E30" s="13"/>
      <c r="F30" s="13"/>
      <c r="H30" s="9"/>
      <c r="M30" s="32"/>
    </row>
    <row r="31" spans="1:14" x14ac:dyDescent="0.2">
      <c r="C31" s="12"/>
      <c r="D31" s="13"/>
      <c r="E31" s="13"/>
      <c r="F31" s="13"/>
      <c r="H31" s="15"/>
      <c r="M31" s="32"/>
    </row>
    <row r="32" spans="1:14" x14ac:dyDescent="0.2">
      <c r="C32" s="12"/>
      <c r="D32" s="13"/>
      <c r="E32" s="13"/>
      <c r="F32" s="13"/>
      <c r="G32" s="9"/>
      <c r="H32" s="15"/>
      <c r="J32" s="30"/>
      <c r="K32" s="32"/>
    </row>
    <row r="33" spans="2:13" x14ac:dyDescent="0.2">
      <c r="C33" s="12"/>
      <c r="D33" s="13"/>
      <c r="E33" s="13"/>
      <c r="F33" s="13"/>
      <c r="H33" s="15"/>
      <c r="J33" s="30"/>
      <c r="K33" s="32"/>
      <c r="M33" s="17"/>
    </row>
    <row r="34" spans="2:13" x14ac:dyDescent="0.2">
      <c r="C34" s="12"/>
      <c r="D34" s="13"/>
      <c r="E34" s="13"/>
      <c r="F34" s="13"/>
      <c r="G34" s="9"/>
      <c r="H34" s="15"/>
      <c r="K34" s="32"/>
      <c r="M34" s="17"/>
    </row>
    <row r="35" spans="2:13" x14ac:dyDescent="0.2">
      <c r="C35" s="12"/>
      <c r="D35" s="13"/>
      <c r="E35" s="13"/>
      <c r="F35" s="13"/>
      <c r="G35" s="9"/>
      <c r="H35" s="15"/>
      <c r="K35" s="32"/>
      <c r="M35" s="32"/>
    </row>
    <row r="36" spans="2:13" x14ac:dyDescent="0.2">
      <c r="C36" s="12"/>
      <c r="D36" s="13"/>
      <c r="E36" s="13"/>
      <c r="F36" s="13"/>
      <c r="H36" s="15"/>
    </row>
    <row r="37" spans="2:13" x14ac:dyDescent="0.2">
      <c r="C37" s="12"/>
      <c r="D37" s="13"/>
      <c r="E37" s="13"/>
      <c r="F37" s="13"/>
      <c r="H37" s="15"/>
      <c r="J37" s="30"/>
    </row>
    <row r="38" spans="2:13" x14ac:dyDescent="0.2">
      <c r="C38" s="12"/>
      <c r="D38" s="13"/>
      <c r="E38" s="13"/>
      <c r="F38" s="13"/>
      <c r="G38" s="9"/>
      <c r="H38" s="15"/>
      <c r="J38" s="30"/>
    </row>
    <row r="39" spans="2:13" x14ac:dyDescent="0.2">
      <c r="C39" s="12"/>
      <c r="D39" s="13"/>
      <c r="E39" s="13"/>
      <c r="F39" s="13"/>
      <c r="G39" s="9"/>
      <c r="H39" s="15"/>
      <c r="J39" s="30"/>
    </row>
    <row r="40" spans="2:13" x14ac:dyDescent="0.2">
      <c r="C40" s="12"/>
      <c r="D40" s="13"/>
      <c r="E40" s="13"/>
      <c r="F40" s="13"/>
      <c r="G40" s="9"/>
      <c r="H40" s="15"/>
    </row>
    <row r="41" spans="2:13" x14ac:dyDescent="0.2">
      <c r="C41" s="12"/>
      <c r="D41" s="13"/>
      <c r="E41" s="13"/>
      <c r="F41" s="13"/>
      <c r="H41" s="15"/>
      <c r="J41" s="30"/>
      <c r="K41" s="32"/>
      <c r="M41" s="32"/>
    </row>
    <row r="42" spans="2:13" x14ac:dyDescent="0.2">
      <c r="C42" s="12"/>
      <c r="D42" s="13"/>
      <c r="E42" s="13"/>
      <c r="F42" s="13"/>
      <c r="G42" s="9"/>
      <c r="H42" s="15"/>
      <c r="J42" s="30"/>
      <c r="K42" s="17"/>
      <c r="M42" s="32"/>
    </row>
    <row r="43" spans="2:13" x14ac:dyDescent="0.2">
      <c r="B43" s="17"/>
      <c r="C43" s="12"/>
      <c r="D43" s="13"/>
      <c r="E43" s="13"/>
      <c r="F43" s="19"/>
      <c r="H43" s="15"/>
      <c r="J43" s="30"/>
    </row>
    <row r="44" spans="2:13" x14ac:dyDescent="0.2">
      <c r="C44" s="12"/>
      <c r="D44" s="13"/>
      <c r="E44" s="13"/>
      <c r="F44" s="13"/>
      <c r="H44" s="15"/>
      <c r="K44" s="32"/>
      <c r="M44" s="32"/>
    </row>
    <row r="45" spans="2:13" x14ac:dyDescent="0.2">
      <c r="C45" s="12"/>
      <c r="D45" s="13"/>
      <c r="E45" s="13"/>
      <c r="F45" s="13"/>
      <c r="G45" s="9"/>
      <c r="H45" s="15"/>
      <c r="K45" s="32"/>
    </row>
    <row r="46" spans="2:13" x14ac:dyDescent="0.2">
      <c r="B46" s="12"/>
      <c r="C46" s="12"/>
      <c r="D46" s="13"/>
      <c r="E46" s="13"/>
      <c r="F46" s="19"/>
      <c r="G46" s="9"/>
      <c r="H46" s="9"/>
    </row>
    <row r="47" spans="2:13" x14ac:dyDescent="0.2">
      <c r="B47" s="12"/>
      <c r="C47" s="12"/>
      <c r="D47" s="13"/>
      <c r="E47" s="13"/>
      <c r="F47" s="19"/>
      <c r="G47" s="9"/>
      <c r="H47" s="9"/>
      <c r="J47" s="30"/>
      <c r="M47" s="32"/>
    </row>
    <row r="48" spans="2:13" x14ac:dyDescent="0.2">
      <c r="D48" s="13"/>
      <c r="E48" s="13"/>
      <c r="F48" s="19"/>
      <c r="G48" s="9"/>
      <c r="H48" s="9"/>
    </row>
    <row r="49" spans="2:13" x14ac:dyDescent="0.2">
      <c r="B49" s="12"/>
      <c r="C49" s="12"/>
      <c r="D49" s="13"/>
      <c r="E49" s="13"/>
      <c r="F49" s="19"/>
      <c r="G49" s="9"/>
      <c r="H49" s="9"/>
      <c r="J49" s="30"/>
      <c r="K49" s="32"/>
    </row>
    <row r="50" spans="2:13" x14ac:dyDescent="0.2">
      <c r="B50" s="12"/>
      <c r="C50" s="12"/>
      <c r="D50" s="13"/>
      <c r="E50" s="13"/>
      <c r="F50" s="19"/>
      <c r="G50" s="9"/>
      <c r="H50" s="9"/>
      <c r="K50" s="32"/>
      <c r="M50" s="17"/>
    </row>
    <row r="51" spans="2:13" x14ac:dyDescent="0.2">
      <c r="C51" s="12"/>
      <c r="D51" s="13"/>
      <c r="E51" s="13"/>
      <c r="F51" s="19"/>
      <c r="G51" s="9"/>
      <c r="H51" s="9"/>
      <c r="J51" s="30"/>
      <c r="K51" s="32"/>
      <c r="M51" s="32"/>
    </row>
    <row r="52" spans="2:13" x14ac:dyDescent="0.2">
      <c r="B52" s="12"/>
      <c r="C52" s="12"/>
      <c r="D52" s="13"/>
      <c r="E52" s="13"/>
      <c r="F52" s="19"/>
      <c r="G52" s="9"/>
      <c r="H52" s="9"/>
      <c r="J52" s="30"/>
      <c r="K52" s="32"/>
    </row>
    <row r="53" spans="2:13" x14ac:dyDescent="0.2">
      <c r="B53" s="12"/>
      <c r="C53" s="12"/>
      <c r="D53" s="13"/>
      <c r="E53" s="13"/>
      <c r="F53" s="19"/>
      <c r="G53" s="9"/>
      <c r="H53" s="9"/>
      <c r="J53" s="30"/>
      <c r="K53" s="32"/>
      <c r="M53" s="32"/>
    </row>
    <row r="54" spans="2:13" x14ac:dyDescent="0.2">
      <c r="B54" s="12"/>
      <c r="C54" s="12"/>
      <c r="D54" s="13"/>
      <c r="E54" s="13"/>
      <c r="F54" s="19"/>
      <c r="G54" s="9"/>
      <c r="H54" s="9"/>
      <c r="J54" s="30"/>
      <c r="M54" s="17"/>
    </row>
    <row r="55" spans="2:13" x14ac:dyDescent="0.2">
      <c r="B55" s="12"/>
      <c r="C55" s="12"/>
      <c r="D55" s="13"/>
      <c r="E55" s="13"/>
      <c r="F55" s="1"/>
      <c r="J55" s="30"/>
      <c r="K55" s="32"/>
      <c r="M55" s="32"/>
    </row>
    <row r="56" spans="2:13" x14ac:dyDescent="0.2">
      <c r="B56" s="12"/>
      <c r="C56" s="12"/>
      <c r="D56" s="13"/>
      <c r="J56" s="30"/>
    </row>
    <row r="57" spans="2:13" x14ac:dyDescent="0.2">
      <c r="B57" s="12"/>
      <c r="C57" s="12"/>
      <c r="J57" s="12"/>
    </row>
    <row r="58" spans="2:13" x14ac:dyDescent="0.2">
      <c r="B58" s="12"/>
      <c r="C58" s="12"/>
      <c r="M58" s="32"/>
    </row>
    <row r="59" spans="2:13" x14ac:dyDescent="0.2">
      <c r="B59" s="12"/>
      <c r="C59" s="12"/>
    </row>
    <row r="60" spans="2:13" x14ac:dyDescent="0.2">
      <c r="J60" s="30"/>
      <c r="K60" s="32"/>
      <c r="M60" s="32"/>
    </row>
    <row r="61" spans="2:13" x14ac:dyDescent="0.2">
      <c r="B61" s="12"/>
      <c r="C61" s="12"/>
      <c r="J61" s="17"/>
    </row>
    <row r="62" spans="2:13" x14ac:dyDescent="0.2">
      <c r="B62" s="12"/>
      <c r="C62" s="12"/>
      <c r="J62" s="30"/>
      <c r="M62" s="17"/>
    </row>
    <row r="63" spans="2:13" x14ac:dyDescent="0.2">
      <c r="B63" s="12"/>
      <c r="C63" s="12"/>
    </row>
    <row r="64" spans="2:13" x14ac:dyDescent="0.2">
      <c r="B64" s="12"/>
      <c r="C64" s="12"/>
      <c r="J64" s="30"/>
      <c r="K64" s="32"/>
      <c r="M64" s="32"/>
    </row>
    <row r="65" spans="2:13" x14ac:dyDescent="0.2">
      <c r="B65" s="12"/>
      <c r="C65" s="12"/>
      <c r="K65" s="32"/>
    </row>
    <row r="66" spans="2:13" x14ac:dyDescent="0.2">
      <c r="B66" s="12"/>
      <c r="C66" s="12"/>
      <c r="M66" s="32"/>
    </row>
    <row r="67" spans="2:13" x14ac:dyDescent="0.2">
      <c r="J67" s="21"/>
      <c r="K67" s="32"/>
    </row>
    <row r="68" spans="2:13" x14ac:dyDescent="0.2">
      <c r="B68" s="12"/>
      <c r="C68" s="12"/>
      <c r="K68" s="32"/>
    </row>
    <row r="69" spans="2:13" x14ac:dyDescent="0.2">
      <c r="J69" s="30"/>
      <c r="K69" s="17"/>
    </row>
    <row r="70" spans="2:13" x14ac:dyDescent="0.2">
      <c r="B70" s="12"/>
      <c r="C70" s="12"/>
      <c r="K70" s="32"/>
    </row>
    <row r="71" spans="2:13" x14ac:dyDescent="0.2">
      <c r="B71" s="12"/>
      <c r="C71" s="12"/>
    </row>
    <row r="72" spans="2:13" x14ac:dyDescent="0.2">
      <c r="B72" s="12"/>
      <c r="C72" s="12"/>
      <c r="K72" s="32"/>
    </row>
    <row r="73" spans="2:13" x14ac:dyDescent="0.2">
      <c r="B73" s="12"/>
      <c r="J73" s="17"/>
      <c r="K73" s="32"/>
    </row>
    <row r="74" spans="2:13" x14ac:dyDescent="0.2">
      <c r="B74" s="12"/>
      <c r="C74" s="12"/>
      <c r="M74" s="32"/>
    </row>
    <row r="75" spans="2:13" x14ac:dyDescent="0.2">
      <c r="B75" s="12"/>
      <c r="C75" s="12"/>
      <c r="J75" s="30"/>
      <c r="M75" s="17"/>
    </row>
    <row r="76" spans="2:13" x14ac:dyDescent="0.2">
      <c r="B76" s="12"/>
      <c r="C76" s="12"/>
    </row>
    <row r="77" spans="2:13" x14ac:dyDescent="0.2">
      <c r="B77" s="12"/>
      <c r="C77" s="12"/>
      <c r="K77" s="32"/>
    </row>
    <row r="78" spans="2:13" x14ac:dyDescent="0.2">
      <c r="B78" s="12"/>
      <c r="C78" s="12"/>
      <c r="J78" s="17"/>
    </row>
    <row r="79" spans="2:13" x14ac:dyDescent="0.2">
      <c r="B79" s="12"/>
      <c r="C79" s="12"/>
      <c r="J79" s="30"/>
      <c r="K79" s="17"/>
      <c r="M79" s="32"/>
    </row>
    <row r="80" spans="2:13" x14ac:dyDescent="0.2">
      <c r="B80" s="12"/>
      <c r="C80" s="12"/>
      <c r="K80" s="32"/>
    </row>
    <row r="81" spans="2:13" x14ac:dyDescent="0.2">
      <c r="K81" s="32"/>
      <c r="M81" s="32"/>
    </row>
    <row r="82" spans="2:13" x14ac:dyDescent="0.2">
      <c r="B82" s="12"/>
      <c r="C82" s="12"/>
      <c r="K82" s="32"/>
    </row>
    <row r="83" spans="2:13" x14ac:dyDescent="0.2">
      <c r="B83" s="12"/>
      <c r="C83" s="12"/>
      <c r="K83" s="32"/>
      <c r="M83" s="32"/>
    </row>
    <row r="85" spans="2:13" x14ac:dyDescent="0.2">
      <c r="B85" s="12"/>
      <c r="C85" s="12"/>
      <c r="K85" s="32"/>
    </row>
    <row r="86" spans="2:13" x14ac:dyDescent="0.2">
      <c r="B86" s="12"/>
      <c r="C86" s="12"/>
      <c r="M86" s="32"/>
    </row>
    <row r="87" spans="2:13" x14ac:dyDescent="0.2">
      <c r="B87" s="12"/>
      <c r="C87" s="12"/>
    </row>
    <row r="88" spans="2:13" x14ac:dyDescent="0.2">
      <c r="B88" s="12"/>
      <c r="C88" s="12"/>
    </row>
    <row r="89" spans="2:13" x14ac:dyDescent="0.2">
      <c r="B89" s="12"/>
      <c r="C89" s="12"/>
    </row>
    <row r="90" spans="2:13" x14ac:dyDescent="0.2">
      <c r="B90" s="12"/>
      <c r="C90" s="12"/>
      <c r="M90" s="32"/>
    </row>
    <row r="91" spans="2:13" x14ac:dyDescent="0.2">
      <c r="B91" s="12"/>
      <c r="C91" s="12"/>
    </row>
    <row r="92" spans="2:13" x14ac:dyDescent="0.2">
      <c r="B92" s="12"/>
      <c r="C92" s="12"/>
    </row>
    <row r="93" spans="2:13" x14ac:dyDescent="0.2">
      <c r="B93" s="12"/>
      <c r="C93" s="12"/>
      <c r="M93" s="32"/>
    </row>
    <row r="94" spans="2:13" x14ac:dyDescent="0.2">
      <c r="B94" s="12"/>
      <c r="C94" s="12"/>
      <c r="M94" s="17"/>
    </row>
    <row r="95" spans="2:13" x14ac:dyDescent="0.2">
      <c r="B95" s="12"/>
    </row>
    <row r="97" spans="2:13" x14ac:dyDescent="0.2">
      <c r="B97" s="12"/>
      <c r="C97" s="12"/>
    </row>
    <row r="98" spans="2:13" x14ac:dyDescent="0.2">
      <c r="B98" s="12"/>
      <c r="C98" s="12"/>
      <c r="M98" s="17"/>
    </row>
    <row r="100" spans="2:13" x14ac:dyDescent="0.2">
      <c r="B100" s="12"/>
      <c r="C100" s="12"/>
    </row>
    <row r="101" spans="2:13" x14ac:dyDescent="0.2">
      <c r="B101" s="12"/>
      <c r="C101" s="12"/>
      <c r="M101" s="32"/>
    </row>
    <row r="102" spans="2:13" x14ac:dyDescent="0.2">
      <c r="B102" s="12"/>
      <c r="C102" s="12"/>
    </row>
    <row r="103" spans="2:13" x14ac:dyDescent="0.2">
      <c r="B103" s="12"/>
      <c r="C103" s="12"/>
      <c r="M103" s="32"/>
    </row>
    <row r="104" spans="2:13" x14ac:dyDescent="0.2">
      <c r="B104" s="12"/>
      <c r="C104" s="20"/>
    </row>
    <row r="105" spans="2:13" x14ac:dyDescent="0.2">
      <c r="B105" s="12"/>
      <c r="C105" s="12"/>
    </row>
    <row r="106" spans="2:13" x14ac:dyDescent="0.2">
      <c r="B106" s="12"/>
      <c r="C106" s="12"/>
    </row>
    <row r="107" spans="2:13" x14ac:dyDescent="0.2">
      <c r="B107" s="12"/>
      <c r="C107" s="12"/>
    </row>
    <row r="108" spans="2:13" x14ac:dyDescent="0.2">
      <c r="B108" s="12"/>
      <c r="C108" s="12"/>
      <c r="M108" s="32"/>
    </row>
    <row r="109" spans="2:13" x14ac:dyDescent="0.2">
      <c r="B109" s="12"/>
      <c r="C109" s="12"/>
    </row>
    <row r="110" spans="2:13" x14ac:dyDescent="0.2">
      <c r="B110" s="12"/>
      <c r="C110" s="12"/>
    </row>
  </sheetData>
  <autoFilter ref="C2:C45"/>
  <sortState ref="A3:G28">
    <sortCondition ref="A3:A28"/>
  </sortState>
  <mergeCells count="1">
    <mergeCell ref="A1:H1"/>
  </mergeCells>
  <phoneticPr fontId="2" type="noConversion"/>
  <pageMargins left="0.75" right="0.75" top="1" bottom="1" header="0.5" footer="0.5"/>
  <pageSetup paperSize="9" scale="9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workbookViewId="0">
      <selection activeCell="A27" sqref="A27"/>
    </sheetView>
  </sheetViews>
  <sheetFormatPr defaultRowHeight="12.75" x14ac:dyDescent="0.2"/>
  <cols>
    <col min="1" max="1" width="7.7109375" style="2" bestFit="1" customWidth="1"/>
    <col min="2" max="2" width="22.85546875" bestFit="1" customWidth="1"/>
    <col min="3" max="3" width="12.5703125" bestFit="1" customWidth="1"/>
    <col min="4" max="4" width="9.140625" style="2"/>
    <col min="10" max="10" width="16.42578125" bestFit="1" customWidth="1"/>
    <col min="12" max="12" width="22.85546875" bestFit="1" customWidth="1"/>
  </cols>
  <sheetData>
    <row r="1" spans="1:12" ht="20.25" x14ac:dyDescent="0.3">
      <c r="A1" s="58" t="s">
        <v>93</v>
      </c>
      <c r="B1" s="58"/>
      <c r="C1" s="58"/>
      <c r="D1" s="58"/>
      <c r="E1" s="58"/>
      <c r="F1" s="58"/>
      <c r="G1" s="58"/>
      <c r="H1" s="58"/>
      <c r="I1" s="23"/>
      <c r="J1" s="45"/>
    </row>
    <row r="2" spans="1:12" ht="25.5" x14ac:dyDescent="0.2">
      <c r="A2" s="3" t="s">
        <v>0</v>
      </c>
      <c r="B2" s="8" t="s">
        <v>1</v>
      </c>
      <c r="C2" s="8" t="s">
        <v>13</v>
      </c>
      <c r="D2" s="10" t="s">
        <v>3</v>
      </c>
      <c r="E2" s="3" t="s">
        <v>4</v>
      </c>
      <c r="F2" s="3" t="s">
        <v>5</v>
      </c>
      <c r="G2" s="3" t="s">
        <v>6</v>
      </c>
      <c r="H2" s="9" t="s">
        <v>7</v>
      </c>
      <c r="I2" s="9"/>
      <c r="J2" s="9"/>
    </row>
    <row r="3" spans="1:12" x14ac:dyDescent="0.2">
      <c r="A3" s="50">
        <v>1</v>
      </c>
      <c r="B3" s="17" t="s">
        <v>143</v>
      </c>
      <c r="C3" t="s">
        <v>60</v>
      </c>
      <c r="D3" s="13">
        <v>2.0162037037037037E-2</v>
      </c>
      <c r="E3" s="13">
        <v>1.736111111111111E-3</v>
      </c>
      <c r="F3" s="13">
        <f>D3-E3</f>
        <v>1.8425925925925925E-2</v>
      </c>
      <c r="G3" s="2">
        <v>19</v>
      </c>
      <c r="H3" s="15">
        <v>60</v>
      </c>
      <c r="I3" s="9"/>
    </row>
    <row r="4" spans="1:12" x14ac:dyDescent="0.2">
      <c r="A4" s="33">
        <v>2</v>
      </c>
      <c r="B4" s="17" t="s">
        <v>59</v>
      </c>
      <c r="C4" t="s">
        <v>60</v>
      </c>
      <c r="D4" s="13">
        <v>2.0254629629629629E-2</v>
      </c>
      <c r="E4" s="13" t="s">
        <v>152</v>
      </c>
      <c r="F4" s="13">
        <v>2.0949074074074075E-2</v>
      </c>
      <c r="G4" s="2">
        <v>22</v>
      </c>
      <c r="H4" s="15">
        <v>55</v>
      </c>
      <c r="I4" s="9"/>
      <c r="J4" s="9"/>
      <c r="L4" s="32"/>
    </row>
    <row r="5" spans="1:12" x14ac:dyDescent="0.2">
      <c r="A5" s="51">
        <v>3</v>
      </c>
      <c r="B5" s="17" t="s">
        <v>50</v>
      </c>
      <c r="C5" t="s">
        <v>42</v>
      </c>
      <c r="D5" s="13">
        <v>2.0543981481481479E-2</v>
      </c>
      <c r="E5" s="13">
        <v>4.2824074074074075E-3</v>
      </c>
      <c r="F5" s="13">
        <f t="shared" ref="F5:F24" si="0">D5-E5</f>
        <v>1.6261574074074071E-2</v>
      </c>
      <c r="G5" s="2">
        <v>15</v>
      </c>
      <c r="H5" s="15">
        <v>50</v>
      </c>
      <c r="I5" s="9"/>
      <c r="L5" s="32"/>
    </row>
    <row r="6" spans="1:12" x14ac:dyDescent="0.2">
      <c r="A6" s="50">
        <v>4</v>
      </c>
      <c r="B6" s="17" t="s">
        <v>142</v>
      </c>
      <c r="C6" t="s">
        <v>35</v>
      </c>
      <c r="D6" s="13">
        <v>2.0648148148148148E-2</v>
      </c>
      <c r="E6" s="13">
        <v>5.9027777777777776E-3</v>
      </c>
      <c r="F6" s="13">
        <f t="shared" si="0"/>
        <v>1.474537037037037E-2</v>
      </c>
      <c r="G6" s="2">
        <v>6</v>
      </c>
      <c r="H6" s="15">
        <v>49</v>
      </c>
      <c r="I6" s="9"/>
      <c r="L6" s="32"/>
    </row>
    <row r="7" spans="1:12" x14ac:dyDescent="0.2">
      <c r="A7" s="51">
        <v>5</v>
      </c>
      <c r="B7" s="17" t="s">
        <v>81</v>
      </c>
      <c r="C7" t="s">
        <v>26</v>
      </c>
      <c r="D7" s="13">
        <v>2.0856481481481479E-2</v>
      </c>
      <c r="E7" s="13">
        <v>6.828703703703704E-3</v>
      </c>
      <c r="F7" s="13">
        <f t="shared" si="0"/>
        <v>1.4027777777777774E-2</v>
      </c>
      <c r="G7" s="2">
        <v>4</v>
      </c>
      <c r="H7" s="15">
        <f>H6-1</f>
        <v>48</v>
      </c>
      <c r="I7" s="9"/>
    </row>
    <row r="8" spans="1:12" x14ac:dyDescent="0.2">
      <c r="A8" s="33">
        <v>6</v>
      </c>
      <c r="B8" s="17" t="s">
        <v>100</v>
      </c>
      <c r="C8" t="s">
        <v>60</v>
      </c>
      <c r="D8" s="13">
        <v>2.0902777777777781E-2</v>
      </c>
      <c r="E8" s="24">
        <v>5.6712962962962958E-3</v>
      </c>
      <c r="F8" s="13">
        <f t="shared" si="0"/>
        <v>1.5231481481481485E-2</v>
      </c>
      <c r="G8" s="2">
        <v>10</v>
      </c>
      <c r="H8" s="15">
        <f t="shared" ref="H8:H24" si="1">H7-1</f>
        <v>47</v>
      </c>
      <c r="I8" s="9"/>
    </row>
    <row r="9" spans="1:12" x14ac:dyDescent="0.2">
      <c r="A9" s="33">
        <v>7</v>
      </c>
      <c r="B9" s="17" t="s">
        <v>52</v>
      </c>
      <c r="C9" t="s">
        <v>28</v>
      </c>
      <c r="D9" s="13">
        <v>2.0937499999999998E-2</v>
      </c>
      <c r="E9" s="13">
        <v>5.7870370370370376E-3</v>
      </c>
      <c r="F9" s="13">
        <f t="shared" si="0"/>
        <v>1.5150462962962959E-2</v>
      </c>
      <c r="G9" s="2">
        <v>8</v>
      </c>
      <c r="H9" s="15">
        <f t="shared" si="1"/>
        <v>46</v>
      </c>
      <c r="I9" s="9"/>
      <c r="J9" s="30"/>
      <c r="L9" s="17"/>
    </row>
    <row r="10" spans="1:12" x14ac:dyDescent="0.2">
      <c r="A10" s="51">
        <v>8</v>
      </c>
      <c r="B10" s="17" t="s">
        <v>69</v>
      </c>
      <c r="C10" t="s">
        <v>28</v>
      </c>
      <c r="D10" s="13">
        <v>2.0983796296296296E-2</v>
      </c>
      <c r="E10" s="13">
        <v>5.4398148148148149E-3</v>
      </c>
      <c r="F10" s="13">
        <f t="shared" si="0"/>
        <v>1.5543981481481482E-2</v>
      </c>
      <c r="G10" s="2">
        <v>13</v>
      </c>
      <c r="H10" s="15">
        <f t="shared" si="1"/>
        <v>45</v>
      </c>
      <c r="I10" s="9"/>
    </row>
    <row r="11" spans="1:12" ht="15" x14ac:dyDescent="0.25">
      <c r="A11" s="47">
        <v>9</v>
      </c>
      <c r="B11" s="17" t="s">
        <v>104</v>
      </c>
      <c r="C11" t="s">
        <v>35</v>
      </c>
      <c r="D11" s="13">
        <v>2.1111111111111108E-2</v>
      </c>
      <c r="E11" s="13">
        <v>4.5138888888888893E-3</v>
      </c>
      <c r="F11" s="13">
        <f t="shared" si="0"/>
        <v>1.6597222222222218E-2</v>
      </c>
      <c r="G11" s="2">
        <v>16</v>
      </c>
      <c r="H11" s="15">
        <f t="shared" si="1"/>
        <v>44</v>
      </c>
      <c r="I11" s="9"/>
      <c r="J11" s="9"/>
    </row>
    <row r="12" spans="1:12" x14ac:dyDescent="0.2">
      <c r="A12" s="50">
        <v>10</v>
      </c>
      <c r="B12" s="17" t="s">
        <v>75</v>
      </c>
      <c r="C12" t="s">
        <v>26</v>
      </c>
      <c r="D12" s="13">
        <v>2.1145833333333332E-2</v>
      </c>
      <c r="E12" s="13">
        <v>6.2499999999999995E-3</v>
      </c>
      <c r="F12" s="13">
        <f t="shared" si="0"/>
        <v>1.4895833333333334E-2</v>
      </c>
      <c r="G12" s="2">
        <v>7</v>
      </c>
      <c r="H12" s="15">
        <f t="shared" si="1"/>
        <v>43</v>
      </c>
      <c r="I12" s="9"/>
      <c r="L12" s="32"/>
    </row>
    <row r="13" spans="1:12" x14ac:dyDescent="0.2">
      <c r="A13" s="33">
        <v>11</v>
      </c>
      <c r="B13" s="17" t="s">
        <v>145</v>
      </c>
      <c r="C13" t="s">
        <v>26</v>
      </c>
      <c r="D13" s="13">
        <v>2.1157407407407406E-2</v>
      </c>
      <c r="E13" s="24">
        <v>7.1759259259259259E-3</v>
      </c>
      <c r="F13" s="13">
        <f t="shared" si="0"/>
        <v>1.398148148148148E-2</v>
      </c>
      <c r="G13" s="2">
        <v>3</v>
      </c>
      <c r="H13" s="15">
        <f t="shared" si="1"/>
        <v>42</v>
      </c>
      <c r="I13" s="9"/>
      <c r="L13" s="32"/>
    </row>
    <row r="14" spans="1:12" x14ac:dyDescent="0.2">
      <c r="A14" s="33">
        <v>12</v>
      </c>
      <c r="B14" s="17" t="s">
        <v>118</v>
      </c>
      <c r="C14" t="s">
        <v>26</v>
      </c>
      <c r="D14" s="13">
        <v>2.1168981481481483E-2</v>
      </c>
      <c r="E14" s="13">
        <v>8.6805555555555559E-3</v>
      </c>
      <c r="F14" s="13">
        <f t="shared" si="0"/>
        <v>1.2488425925925927E-2</v>
      </c>
      <c r="G14" s="2">
        <v>1</v>
      </c>
      <c r="H14" s="15">
        <f t="shared" si="1"/>
        <v>41</v>
      </c>
      <c r="I14" s="9"/>
    </row>
    <row r="15" spans="1:12" x14ac:dyDescent="0.2">
      <c r="A15" s="52">
        <v>13</v>
      </c>
      <c r="B15" s="17" t="s">
        <v>153</v>
      </c>
      <c r="C15" t="s">
        <v>27</v>
      </c>
      <c r="D15" s="13">
        <v>2.119212962962963E-2</v>
      </c>
      <c r="E15" s="13">
        <v>5.9027777777777776E-3</v>
      </c>
      <c r="F15" s="13">
        <f t="shared" si="0"/>
        <v>1.5289351851851853E-2</v>
      </c>
      <c r="G15" s="2">
        <v>11</v>
      </c>
      <c r="H15" s="15">
        <f t="shared" si="1"/>
        <v>40</v>
      </c>
      <c r="I15" s="9"/>
      <c r="L15" s="32"/>
    </row>
    <row r="16" spans="1:12" x14ac:dyDescent="0.2">
      <c r="A16" s="33">
        <v>14</v>
      </c>
      <c r="B16" s="17" t="s">
        <v>46</v>
      </c>
      <c r="C16" t="s">
        <v>26</v>
      </c>
      <c r="D16" s="13">
        <v>2.1215277777777777E-2</v>
      </c>
      <c r="E16" s="13">
        <v>6.0185185185185177E-3</v>
      </c>
      <c r="F16" s="13">
        <f>D16-E16</f>
        <v>1.5196759259259261E-2</v>
      </c>
      <c r="G16" s="2">
        <v>9</v>
      </c>
      <c r="H16" s="15">
        <f t="shared" si="1"/>
        <v>39</v>
      </c>
      <c r="I16" s="9"/>
    </row>
    <row r="17" spans="1:13" ht="15" x14ac:dyDescent="0.25">
      <c r="A17" s="47">
        <v>15</v>
      </c>
      <c r="B17" s="17" t="s">
        <v>25</v>
      </c>
      <c r="C17" t="s">
        <v>35</v>
      </c>
      <c r="D17" s="13">
        <v>2.1331018518518517E-2</v>
      </c>
      <c r="E17" s="13">
        <v>7.9861111111111122E-3</v>
      </c>
      <c r="F17" s="13">
        <f t="shared" si="0"/>
        <v>1.3344907407407404E-2</v>
      </c>
      <c r="G17" s="2">
        <v>2</v>
      </c>
      <c r="H17" s="15">
        <f t="shared" si="1"/>
        <v>38</v>
      </c>
      <c r="I17" s="9"/>
      <c r="L17" s="32"/>
    </row>
    <row r="18" spans="1:13" x14ac:dyDescent="0.2">
      <c r="A18" s="2">
        <v>16</v>
      </c>
      <c r="B18" s="17" t="s">
        <v>102</v>
      </c>
      <c r="C18" t="s">
        <v>42</v>
      </c>
      <c r="D18" s="13">
        <v>2.1516203703703704E-2</v>
      </c>
      <c r="E18" s="13">
        <v>3.1249999999999997E-3</v>
      </c>
      <c r="F18" s="13">
        <f t="shared" si="0"/>
        <v>1.8391203703703705E-2</v>
      </c>
      <c r="G18" s="2">
        <v>18</v>
      </c>
      <c r="H18" s="15">
        <f t="shared" si="1"/>
        <v>37</v>
      </c>
      <c r="I18" s="9"/>
      <c r="J18" s="9"/>
      <c r="L18" s="17"/>
    </row>
    <row r="19" spans="1:13" x14ac:dyDescent="0.2">
      <c r="A19" s="33">
        <v>17</v>
      </c>
      <c r="B19" s="17" t="s">
        <v>99</v>
      </c>
      <c r="C19" t="s">
        <v>83</v>
      </c>
      <c r="D19" s="13">
        <v>2.164351851851852E-2</v>
      </c>
      <c r="E19" s="13">
        <v>6.9444444444444441E-3</v>
      </c>
      <c r="F19" s="13">
        <f t="shared" si="0"/>
        <v>1.4699074074074076E-2</v>
      </c>
      <c r="G19" s="2">
        <v>5</v>
      </c>
      <c r="H19" s="15">
        <f t="shared" si="1"/>
        <v>36</v>
      </c>
      <c r="I19" s="9"/>
      <c r="J19" s="9"/>
      <c r="L19" s="32"/>
    </row>
    <row r="20" spans="1:13" x14ac:dyDescent="0.2">
      <c r="A20" s="33">
        <v>18</v>
      </c>
      <c r="B20" s="17" t="s">
        <v>23</v>
      </c>
      <c r="C20" t="s">
        <v>27</v>
      </c>
      <c r="D20" s="13">
        <v>2.1666666666666667E-2</v>
      </c>
      <c r="E20" s="13">
        <v>4.8611111111111112E-3</v>
      </c>
      <c r="F20" s="13">
        <f t="shared" si="0"/>
        <v>1.6805555555555556E-2</v>
      </c>
      <c r="G20" s="2">
        <v>17</v>
      </c>
      <c r="H20" s="15">
        <f t="shared" si="1"/>
        <v>35</v>
      </c>
      <c r="I20" s="9"/>
      <c r="L20" s="32"/>
      <c r="M20" s="17"/>
    </row>
    <row r="21" spans="1:13" x14ac:dyDescent="0.2">
      <c r="A21" s="33">
        <v>19</v>
      </c>
      <c r="B21" s="17" t="s">
        <v>154</v>
      </c>
      <c r="C21" t="s">
        <v>155</v>
      </c>
      <c r="D21" s="13">
        <v>2.1724537037037039E-2</v>
      </c>
      <c r="E21" s="13">
        <v>6.2499999999999995E-3</v>
      </c>
      <c r="F21" s="13">
        <f t="shared" si="0"/>
        <v>1.547453703703704E-2</v>
      </c>
      <c r="G21" s="2">
        <v>12</v>
      </c>
      <c r="H21" s="15">
        <f t="shared" si="1"/>
        <v>34</v>
      </c>
      <c r="I21" s="9"/>
      <c r="J21" s="9"/>
      <c r="M21" s="17"/>
    </row>
    <row r="22" spans="1:13" x14ac:dyDescent="0.2">
      <c r="A22" s="33">
        <v>20</v>
      </c>
      <c r="B22" s="17" t="s">
        <v>67</v>
      </c>
      <c r="C22" t="s">
        <v>35</v>
      </c>
      <c r="D22" s="13">
        <v>2.1782407407407407E-2</v>
      </c>
      <c r="E22" s="13">
        <v>5.6712962962962958E-3</v>
      </c>
      <c r="F22" s="13">
        <f t="shared" si="0"/>
        <v>1.6111111111111111E-2</v>
      </c>
      <c r="G22" s="2">
        <v>14</v>
      </c>
      <c r="H22" s="15">
        <f t="shared" si="1"/>
        <v>33</v>
      </c>
      <c r="I22" s="9"/>
      <c r="J22" s="9"/>
      <c r="L22" s="32"/>
    </row>
    <row r="23" spans="1:13" x14ac:dyDescent="0.2">
      <c r="A23" s="2">
        <v>21</v>
      </c>
      <c r="B23" s="32" t="s">
        <v>122</v>
      </c>
      <c r="C23" t="s">
        <v>60</v>
      </c>
      <c r="D23" s="13">
        <v>2.1875000000000002E-2</v>
      </c>
      <c r="E23" s="24">
        <v>1.1574074074074073E-3</v>
      </c>
      <c r="F23" s="13">
        <f t="shared" si="0"/>
        <v>2.0717592592592593E-2</v>
      </c>
      <c r="G23" s="2">
        <v>21</v>
      </c>
      <c r="H23" s="15">
        <f t="shared" si="1"/>
        <v>32</v>
      </c>
      <c r="I23" s="43"/>
      <c r="J23" s="9"/>
    </row>
    <row r="24" spans="1:13" ht="15" x14ac:dyDescent="0.25">
      <c r="A24" s="47">
        <v>22</v>
      </c>
      <c r="B24" s="17" t="s">
        <v>160</v>
      </c>
      <c r="C24" t="s">
        <v>29</v>
      </c>
      <c r="D24" s="13">
        <v>2.2060185185185183E-2</v>
      </c>
      <c r="E24" s="13">
        <v>2.6620370370370374E-3</v>
      </c>
      <c r="F24" s="13">
        <f t="shared" si="0"/>
        <v>1.9398148148148144E-2</v>
      </c>
      <c r="G24" s="2">
        <v>20</v>
      </c>
      <c r="H24" s="15">
        <f t="shared" si="1"/>
        <v>31</v>
      </c>
      <c r="I24" s="9"/>
      <c r="J24" s="9"/>
      <c r="L24" s="32"/>
    </row>
    <row r="25" spans="1:13" x14ac:dyDescent="0.2">
      <c r="A25" s="33">
        <v>23</v>
      </c>
      <c r="B25" s="17" t="s">
        <v>85</v>
      </c>
      <c r="D25" s="13"/>
      <c r="E25" s="13"/>
      <c r="F25" s="13"/>
      <c r="G25" s="2"/>
      <c r="H25" s="15"/>
      <c r="I25" s="9"/>
      <c r="J25" s="44"/>
      <c r="L25" s="32"/>
      <c r="M25" s="17"/>
    </row>
    <row r="26" spans="1:13" x14ac:dyDescent="0.2">
      <c r="A26" s="33"/>
      <c r="B26" s="17"/>
      <c r="D26" s="13"/>
      <c r="E26" s="13"/>
      <c r="F26" s="13"/>
      <c r="G26" s="2"/>
      <c r="H26" s="15"/>
      <c r="I26" s="9"/>
      <c r="J26" s="9"/>
      <c r="L26" s="32"/>
    </row>
    <row r="27" spans="1:13" x14ac:dyDescent="0.2">
      <c r="B27" s="17"/>
      <c r="D27" s="13"/>
      <c r="E27" s="13"/>
      <c r="F27" s="13"/>
      <c r="G27" s="2"/>
      <c r="H27" s="15"/>
      <c r="I27" s="9"/>
    </row>
    <row r="28" spans="1:13" x14ac:dyDescent="0.2">
      <c r="C28" s="17"/>
      <c r="D28" s="13"/>
      <c r="E28" s="13"/>
      <c r="F28" s="13"/>
      <c r="G28" s="2"/>
      <c r="H28" s="9"/>
      <c r="I28" s="9"/>
      <c r="L28" s="32"/>
    </row>
    <row r="29" spans="1:13" x14ac:dyDescent="0.2">
      <c r="C29" s="17"/>
      <c r="D29" s="13"/>
      <c r="E29" s="13"/>
      <c r="F29" s="13"/>
      <c r="G29" s="2"/>
      <c r="H29" s="9"/>
      <c r="I29" s="9"/>
      <c r="L29" s="32"/>
    </row>
    <row r="30" spans="1:13" x14ac:dyDescent="0.2">
      <c r="C30" s="17"/>
      <c r="D30" s="13"/>
      <c r="E30" s="13"/>
      <c r="F30" s="13"/>
      <c r="G30" s="2"/>
      <c r="H30" s="9"/>
      <c r="I30" s="9"/>
    </row>
    <row r="31" spans="1:13" x14ac:dyDescent="0.2">
      <c r="C31" s="17"/>
      <c r="D31" s="13"/>
      <c r="E31" s="13"/>
      <c r="F31" s="13"/>
      <c r="G31" s="2"/>
      <c r="H31" s="9"/>
      <c r="I31" s="9"/>
      <c r="L31" s="17"/>
    </row>
    <row r="32" spans="1:13" x14ac:dyDescent="0.2">
      <c r="C32" s="17"/>
      <c r="D32" s="13"/>
      <c r="E32" s="13"/>
      <c r="F32" s="13"/>
      <c r="G32" s="2"/>
      <c r="H32" s="9"/>
      <c r="I32" s="9"/>
      <c r="J32" s="30"/>
      <c r="L32" s="17"/>
    </row>
    <row r="33" spans="2:12" x14ac:dyDescent="0.2">
      <c r="C33" s="17"/>
      <c r="D33" s="13"/>
      <c r="E33" s="13"/>
      <c r="F33" s="13"/>
      <c r="G33" s="2"/>
      <c r="H33" s="9"/>
      <c r="I33" s="9"/>
      <c r="J33" s="9"/>
      <c r="L33" s="32"/>
    </row>
    <row r="34" spans="2:12" x14ac:dyDescent="0.2">
      <c r="C34" s="17"/>
      <c r="D34" s="13"/>
      <c r="E34" s="13"/>
      <c r="F34" s="13"/>
      <c r="G34" s="2"/>
      <c r="H34" s="9"/>
      <c r="I34" s="9"/>
      <c r="J34" s="9"/>
    </row>
    <row r="35" spans="2:12" x14ac:dyDescent="0.2">
      <c r="C35" s="17"/>
      <c r="D35" s="13"/>
      <c r="E35" s="13"/>
      <c r="F35" s="13"/>
      <c r="G35" s="2"/>
      <c r="H35" s="9"/>
      <c r="I35" s="9"/>
    </row>
    <row r="36" spans="2:12" x14ac:dyDescent="0.2">
      <c r="C36" s="17"/>
      <c r="D36" s="13"/>
      <c r="E36" s="13"/>
      <c r="F36" s="13"/>
      <c r="G36" s="2"/>
      <c r="H36" s="9"/>
      <c r="I36" s="9"/>
    </row>
    <row r="37" spans="2:12" x14ac:dyDescent="0.2">
      <c r="C37" s="17"/>
      <c r="D37" s="13"/>
      <c r="E37" s="13"/>
      <c r="F37" s="13"/>
      <c r="G37" s="2"/>
      <c r="H37" s="9"/>
      <c r="I37" s="9"/>
      <c r="J37" s="9"/>
      <c r="L37" s="32"/>
    </row>
    <row r="38" spans="2:12" x14ac:dyDescent="0.2">
      <c r="C38" s="17"/>
      <c r="D38" s="13"/>
      <c r="E38" s="13"/>
      <c r="F38" s="13"/>
      <c r="G38" s="2"/>
      <c r="H38" s="9"/>
      <c r="I38" s="9"/>
    </row>
    <row r="39" spans="2:12" x14ac:dyDescent="0.2">
      <c r="C39" s="17"/>
      <c r="D39" s="13"/>
      <c r="E39" s="13"/>
      <c r="F39" s="13"/>
      <c r="G39" s="2"/>
      <c r="H39" s="9"/>
      <c r="I39" s="9"/>
      <c r="L39" s="32"/>
    </row>
    <row r="40" spans="2:12" x14ac:dyDescent="0.2">
      <c r="B40" s="30"/>
      <c r="C40" s="12"/>
      <c r="D40" s="13"/>
      <c r="E40" s="13"/>
      <c r="F40" s="19"/>
      <c r="G40" s="2"/>
      <c r="H40" s="9"/>
      <c r="I40" s="9"/>
      <c r="J40" s="9"/>
      <c r="L40" s="32"/>
    </row>
    <row r="41" spans="2:12" x14ac:dyDescent="0.2">
      <c r="C41" s="17"/>
      <c r="D41" s="13"/>
      <c r="E41" s="13"/>
      <c r="F41" s="19"/>
      <c r="G41" s="2"/>
      <c r="H41" s="29"/>
      <c r="L41" s="32"/>
    </row>
    <row r="42" spans="2:12" x14ac:dyDescent="0.2">
      <c r="B42" s="30"/>
      <c r="C42" s="12"/>
      <c r="D42" s="13"/>
      <c r="E42" s="13"/>
      <c r="F42" s="19"/>
      <c r="G42" s="2"/>
      <c r="H42" s="29"/>
    </row>
    <row r="43" spans="2:12" x14ac:dyDescent="0.2">
      <c r="B43" s="30"/>
      <c r="C43" s="12"/>
      <c r="D43" s="13"/>
      <c r="E43" s="13"/>
      <c r="F43" s="19"/>
      <c r="G43" s="2"/>
      <c r="H43" s="29"/>
    </row>
    <row r="44" spans="2:12" x14ac:dyDescent="0.2">
      <c r="D44" s="25"/>
      <c r="L44" s="32"/>
    </row>
    <row r="45" spans="2:12" x14ac:dyDescent="0.2">
      <c r="B45" s="30"/>
      <c r="C45" s="12"/>
      <c r="D45" s="25"/>
    </row>
    <row r="46" spans="2:12" x14ac:dyDescent="0.2">
      <c r="H46" s="11"/>
      <c r="I46" s="11"/>
      <c r="J46" s="11"/>
    </row>
    <row r="47" spans="2:12" x14ac:dyDescent="0.2">
      <c r="B47" s="30"/>
      <c r="C47" s="12"/>
    </row>
    <row r="49" spans="2:12" x14ac:dyDescent="0.2">
      <c r="B49" s="30"/>
      <c r="C49" s="12"/>
    </row>
    <row r="50" spans="2:12" x14ac:dyDescent="0.2">
      <c r="L50" s="32"/>
    </row>
    <row r="51" spans="2:12" x14ac:dyDescent="0.2">
      <c r="B51" s="30"/>
      <c r="C51" s="12"/>
      <c r="L51" s="32"/>
    </row>
    <row r="53" spans="2:12" x14ac:dyDescent="0.2">
      <c r="C53" s="17"/>
      <c r="L53" s="32"/>
    </row>
    <row r="54" spans="2:12" x14ac:dyDescent="0.2">
      <c r="B54" s="30"/>
      <c r="C54" s="12"/>
    </row>
    <row r="55" spans="2:12" x14ac:dyDescent="0.2">
      <c r="B55" s="30"/>
      <c r="C55" s="12"/>
      <c r="L55" s="32"/>
    </row>
    <row r="57" spans="2:12" x14ac:dyDescent="0.2">
      <c r="B57" s="30"/>
      <c r="C57" s="12"/>
    </row>
    <row r="58" spans="2:12" x14ac:dyDescent="0.2">
      <c r="C58" s="17"/>
      <c r="L58" s="32"/>
    </row>
    <row r="59" spans="2:12" x14ac:dyDescent="0.2">
      <c r="B59" s="30"/>
      <c r="C59" s="12"/>
      <c r="L59" s="32"/>
    </row>
    <row r="60" spans="2:12" x14ac:dyDescent="0.2">
      <c r="C60" s="17"/>
    </row>
    <row r="61" spans="2:12" x14ac:dyDescent="0.2">
      <c r="L61" s="32"/>
    </row>
    <row r="62" spans="2:12" x14ac:dyDescent="0.2">
      <c r="B62" s="30"/>
      <c r="C62" s="12"/>
      <c r="L62" s="32"/>
    </row>
    <row r="63" spans="2:12" x14ac:dyDescent="0.2">
      <c r="C63" s="17"/>
    </row>
    <row r="64" spans="2:12" x14ac:dyDescent="0.2">
      <c r="B64" s="30"/>
      <c r="C64" s="12"/>
      <c r="L64" s="32"/>
    </row>
    <row r="65" spans="2:12" x14ac:dyDescent="0.2">
      <c r="C65" s="17"/>
    </row>
    <row r="66" spans="2:12" x14ac:dyDescent="0.2">
      <c r="L66" s="32"/>
    </row>
    <row r="67" spans="2:12" x14ac:dyDescent="0.2">
      <c r="C67" s="17"/>
      <c r="L67" s="17"/>
    </row>
    <row r="68" spans="2:12" x14ac:dyDescent="0.2">
      <c r="B68" s="21"/>
    </row>
    <row r="69" spans="2:12" x14ac:dyDescent="0.2">
      <c r="B69" s="30"/>
      <c r="C69" s="12"/>
      <c r="L69" s="32"/>
    </row>
    <row r="70" spans="2:12" x14ac:dyDescent="0.2">
      <c r="L70" s="32"/>
    </row>
    <row r="71" spans="2:12" x14ac:dyDescent="0.2">
      <c r="C71" s="17"/>
    </row>
    <row r="73" spans="2:12" x14ac:dyDescent="0.2">
      <c r="C73" s="17"/>
    </row>
    <row r="77" spans="2:12" x14ac:dyDescent="0.2">
      <c r="L77" s="32"/>
    </row>
    <row r="79" spans="2:12" x14ac:dyDescent="0.2">
      <c r="L79" s="32"/>
    </row>
    <row r="83" spans="12:12" x14ac:dyDescent="0.2">
      <c r="L83" s="32"/>
    </row>
    <row r="86" spans="12:12" x14ac:dyDescent="0.2">
      <c r="L86" s="32"/>
    </row>
    <row r="89" spans="12:12" x14ac:dyDescent="0.2">
      <c r="L89" s="32"/>
    </row>
    <row r="90" spans="12:12" x14ac:dyDescent="0.2">
      <c r="L90" s="32"/>
    </row>
    <row r="92" spans="12:12" x14ac:dyDescent="0.2">
      <c r="L92" s="32"/>
    </row>
    <row r="95" spans="12:12" x14ac:dyDescent="0.2">
      <c r="L95" s="32"/>
    </row>
    <row r="97" spans="12:12" x14ac:dyDescent="0.2">
      <c r="L97" s="32"/>
    </row>
    <row r="98" spans="12:12" x14ac:dyDescent="0.2">
      <c r="L98" s="17"/>
    </row>
    <row r="104" spans="12:12" x14ac:dyDescent="0.2">
      <c r="L104" s="32"/>
    </row>
    <row r="105" spans="12:12" x14ac:dyDescent="0.2">
      <c r="L105" s="32"/>
    </row>
    <row r="108" spans="12:12" x14ac:dyDescent="0.2">
      <c r="L108" s="32"/>
    </row>
  </sheetData>
  <sortState ref="A3:G24">
    <sortCondition ref="A3:A24"/>
  </sortState>
  <mergeCells count="1">
    <mergeCell ref="A1:H1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workbookViewId="0">
      <selection activeCell="H3" sqref="H3:H30"/>
    </sheetView>
  </sheetViews>
  <sheetFormatPr defaultRowHeight="12.75" x14ac:dyDescent="0.2"/>
  <cols>
    <col min="2" max="2" width="22.85546875" bestFit="1" customWidth="1"/>
    <col min="3" max="3" width="12.5703125" bestFit="1" customWidth="1"/>
    <col min="7" max="8" width="9.140625" style="2"/>
    <col min="10" max="10" width="19" bestFit="1" customWidth="1"/>
    <col min="13" max="13" width="22.85546875" customWidth="1"/>
    <col min="14" max="14" width="10.140625" bestFit="1" customWidth="1"/>
  </cols>
  <sheetData>
    <row r="1" spans="1:14" ht="20.25" x14ac:dyDescent="0.3">
      <c r="A1" s="58" t="s">
        <v>149</v>
      </c>
      <c r="B1" s="58"/>
      <c r="C1" s="58"/>
      <c r="D1" s="58"/>
      <c r="E1" s="58"/>
      <c r="F1" s="58"/>
      <c r="G1" s="58"/>
      <c r="H1" s="58"/>
    </row>
    <row r="2" spans="1:14" ht="25.5" x14ac:dyDescent="0.2">
      <c r="A2" s="3" t="s">
        <v>0</v>
      </c>
      <c r="B2" t="s">
        <v>1</v>
      </c>
      <c r="C2" t="s">
        <v>13</v>
      </c>
      <c r="D2" s="5" t="s">
        <v>3</v>
      </c>
      <c r="E2" s="6" t="s">
        <v>4</v>
      </c>
      <c r="F2" s="6" t="s">
        <v>5</v>
      </c>
      <c r="G2" s="3" t="s">
        <v>6</v>
      </c>
      <c r="H2" s="9" t="s">
        <v>7</v>
      </c>
      <c r="I2" s="3" t="s">
        <v>21</v>
      </c>
    </row>
    <row r="3" spans="1:14" x14ac:dyDescent="0.2">
      <c r="A3" s="2">
        <v>1</v>
      </c>
      <c r="B3" t="s">
        <v>142</v>
      </c>
      <c r="C3" t="s">
        <v>35</v>
      </c>
      <c r="D3" s="13">
        <v>2.0092592592592592E-2</v>
      </c>
      <c r="E3" s="13">
        <v>4.7453703703703703E-3</v>
      </c>
      <c r="F3" s="13">
        <f t="shared" ref="F3:F30" si="0">D3-E3</f>
        <v>1.5347222222222222E-2</v>
      </c>
      <c r="G3" s="2">
        <v>17</v>
      </c>
      <c r="H3" s="15">
        <v>60</v>
      </c>
    </row>
    <row r="4" spans="1:14" x14ac:dyDescent="0.2">
      <c r="A4" s="2">
        <v>2</v>
      </c>
      <c r="B4" t="s">
        <v>100</v>
      </c>
      <c r="C4" t="s">
        <v>60</v>
      </c>
      <c r="D4" s="13">
        <v>2.0312500000000001E-2</v>
      </c>
      <c r="E4" s="13">
        <v>4.5138888888888893E-3</v>
      </c>
      <c r="F4" s="13">
        <f t="shared" si="0"/>
        <v>1.579861111111111E-2</v>
      </c>
      <c r="G4" s="2">
        <v>20</v>
      </c>
      <c r="H4" s="9">
        <v>55</v>
      </c>
    </row>
    <row r="5" spans="1:14" x14ac:dyDescent="0.2">
      <c r="A5" s="2">
        <v>3</v>
      </c>
      <c r="B5" t="s">
        <v>147</v>
      </c>
      <c r="C5" t="s">
        <v>28</v>
      </c>
      <c r="D5" s="13">
        <v>2.0358796296296295E-2</v>
      </c>
      <c r="E5" s="13">
        <v>5.5555555555555558E-3</v>
      </c>
      <c r="F5" s="13">
        <f t="shared" si="0"/>
        <v>1.4803240740740738E-2</v>
      </c>
      <c r="G5" s="2">
        <v>13</v>
      </c>
      <c r="H5" s="9">
        <v>50</v>
      </c>
    </row>
    <row r="6" spans="1:14" x14ac:dyDescent="0.2">
      <c r="A6" s="2">
        <v>4</v>
      </c>
      <c r="B6" t="s">
        <v>109</v>
      </c>
      <c r="C6" t="s">
        <v>26</v>
      </c>
      <c r="D6" s="13">
        <v>2.0370370370370369E-2</v>
      </c>
      <c r="E6" s="13">
        <v>7.4074074074074068E-3</v>
      </c>
      <c r="F6" s="13">
        <f t="shared" si="0"/>
        <v>1.2962962962962961E-2</v>
      </c>
      <c r="G6" s="2">
        <v>5</v>
      </c>
      <c r="H6" s="9">
        <v>49</v>
      </c>
    </row>
    <row r="7" spans="1:14" x14ac:dyDescent="0.2">
      <c r="A7" s="33">
        <v>5</v>
      </c>
      <c r="B7" t="s">
        <v>104</v>
      </c>
      <c r="C7" t="s">
        <v>35</v>
      </c>
      <c r="D7" s="13">
        <v>2.0486111111111111E-2</v>
      </c>
      <c r="E7" s="13">
        <v>4.1666666666666666E-3</v>
      </c>
      <c r="F7" s="13">
        <f t="shared" si="0"/>
        <v>1.6319444444444445E-2</v>
      </c>
      <c r="G7" s="2">
        <v>22</v>
      </c>
      <c r="H7" s="9">
        <v>48</v>
      </c>
    </row>
    <row r="8" spans="1:14" x14ac:dyDescent="0.2">
      <c r="A8" s="2">
        <v>6</v>
      </c>
      <c r="B8" t="s">
        <v>144</v>
      </c>
      <c r="C8" t="s">
        <v>134</v>
      </c>
      <c r="D8" s="13">
        <v>2.0497685185185185E-2</v>
      </c>
      <c r="E8" s="13">
        <v>5.5555555555555558E-3</v>
      </c>
      <c r="F8" s="13">
        <f t="shared" si="0"/>
        <v>1.4942129629629628E-2</v>
      </c>
      <c r="G8" s="2">
        <v>15</v>
      </c>
      <c r="H8" s="9">
        <v>47</v>
      </c>
      <c r="N8" s="17"/>
    </row>
    <row r="9" spans="1:14" x14ac:dyDescent="0.2">
      <c r="A9" s="2">
        <v>7</v>
      </c>
      <c r="B9" t="s">
        <v>143</v>
      </c>
      <c r="C9" t="s">
        <v>60</v>
      </c>
      <c r="D9" s="13">
        <v>2.056712962962963E-2</v>
      </c>
      <c r="E9" s="13">
        <v>1.3888888888888889E-3</v>
      </c>
      <c r="F9" s="13">
        <f t="shared" si="0"/>
        <v>1.9178240740740742E-2</v>
      </c>
      <c r="G9" s="2">
        <v>28</v>
      </c>
      <c r="H9" s="9">
        <v>46</v>
      </c>
      <c r="N9" s="17"/>
    </row>
    <row r="10" spans="1:14" x14ac:dyDescent="0.2">
      <c r="A10" s="2">
        <v>8</v>
      </c>
      <c r="B10" t="s">
        <v>81</v>
      </c>
      <c r="C10" t="s">
        <v>26</v>
      </c>
      <c r="D10" s="13">
        <v>2.0682870370370372E-2</v>
      </c>
      <c r="E10" s="13">
        <v>6.5972222222222222E-3</v>
      </c>
      <c r="F10" s="13">
        <f>D10-E10</f>
        <v>1.4085648148148149E-2</v>
      </c>
      <c r="G10" s="2">
        <v>10</v>
      </c>
      <c r="H10" s="15">
        <v>45</v>
      </c>
    </row>
    <row r="11" spans="1:14" x14ac:dyDescent="0.2">
      <c r="A11" s="2">
        <v>9</v>
      </c>
      <c r="B11" t="s">
        <v>75</v>
      </c>
      <c r="C11" t="s">
        <v>26</v>
      </c>
      <c r="D11" s="13">
        <v>2.074074074074074E-2</v>
      </c>
      <c r="E11" s="13">
        <v>6.0185185185185177E-3</v>
      </c>
      <c r="F11" s="13">
        <f t="shared" si="0"/>
        <v>1.4722222222222223E-2</v>
      </c>
      <c r="G11" s="2">
        <v>12</v>
      </c>
      <c r="H11" s="9">
        <v>44</v>
      </c>
      <c r="N11" s="17"/>
    </row>
    <row r="12" spans="1:14" x14ac:dyDescent="0.2">
      <c r="A12" s="2">
        <v>10</v>
      </c>
      <c r="B12" t="s">
        <v>146</v>
      </c>
      <c r="C12" t="s">
        <v>26</v>
      </c>
      <c r="D12" s="13">
        <v>2.0763888888888887E-2</v>
      </c>
      <c r="E12" s="13">
        <v>8.4490740740740741E-3</v>
      </c>
      <c r="F12" s="13">
        <f t="shared" si="0"/>
        <v>1.2314814814814813E-2</v>
      </c>
      <c r="G12" s="2">
        <v>1</v>
      </c>
      <c r="H12" s="9">
        <v>43</v>
      </c>
      <c r="M12" s="17"/>
      <c r="N12" s="17"/>
    </row>
    <row r="13" spans="1:14" x14ac:dyDescent="0.2">
      <c r="A13" s="2">
        <v>11</v>
      </c>
      <c r="B13" t="s">
        <v>117</v>
      </c>
      <c r="C13" t="s">
        <v>29</v>
      </c>
      <c r="D13" s="13">
        <v>2.0775462962962964E-2</v>
      </c>
      <c r="E13" s="13">
        <v>7.9861111111111122E-3</v>
      </c>
      <c r="F13" s="13">
        <f t="shared" si="0"/>
        <v>1.2789351851851852E-2</v>
      </c>
      <c r="G13" s="2">
        <v>3</v>
      </c>
      <c r="H13" s="9">
        <v>42</v>
      </c>
      <c r="M13" s="32"/>
      <c r="N13" s="12"/>
    </row>
    <row r="14" spans="1:14" x14ac:dyDescent="0.2">
      <c r="A14" s="2">
        <v>12</v>
      </c>
      <c r="B14" t="s">
        <v>52</v>
      </c>
      <c r="C14" t="s">
        <v>28</v>
      </c>
      <c r="D14" s="13">
        <v>2.0787037037037038E-2</v>
      </c>
      <c r="E14" s="13">
        <v>5.6712962962962958E-3</v>
      </c>
      <c r="F14" s="13">
        <f t="shared" si="0"/>
        <v>1.5115740740740742E-2</v>
      </c>
      <c r="G14" s="2">
        <v>16</v>
      </c>
      <c r="H14" s="9">
        <v>41</v>
      </c>
      <c r="J14" s="48" t="s">
        <v>148</v>
      </c>
      <c r="N14" s="17"/>
    </row>
    <row r="15" spans="1:14" x14ac:dyDescent="0.2">
      <c r="A15" s="2">
        <v>13</v>
      </c>
      <c r="B15" t="s">
        <v>69</v>
      </c>
      <c r="C15" t="s">
        <v>28</v>
      </c>
      <c r="D15" s="13">
        <v>2.0787037037037038E-2</v>
      </c>
      <c r="E15" s="13">
        <v>5.3240740740740748E-3</v>
      </c>
      <c r="F15" s="13">
        <f t="shared" si="0"/>
        <v>1.5462962962962963E-2</v>
      </c>
      <c r="G15" s="2">
        <v>18</v>
      </c>
      <c r="H15" s="9">
        <v>40</v>
      </c>
      <c r="M15" s="32"/>
      <c r="N15" s="12"/>
    </row>
    <row r="16" spans="1:14" x14ac:dyDescent="0.2">
      <c r="A16" s="33">
        <v>14</v>
      </c>
      <c r="B16" t="s">
        <v>132</v>
      </c>
      <c r="C16" t="s">
        <v>28</v>
      </c>
      <c r="D16" s="13">
        <v>2.0798611111111111E-2</v>
      </c>
      <c r="E16" s="13">
        <v>7.8703703703703713E-3</v>
      </c>
      <c r="F16" s="13">
        <f t="shared" si="0"/>
        <v>1.292824074074074E-2</v>
      </c>
      <c r="G16" s="2">
        <v>4</v>
      </c>
      <c r="H16" s="9">
        <v>39</v>
      </c>
      <c r="M16" s="32"/>
      <c r="N16" s="12"/>
    </row>
    <row r="17" spans="1:14" x14ac:dyDescent="0.2">
      <c r="A17" s="2">
        <v>15</v>
      </c>
      <c r="B17" t="s">
        <v>113</v>
      </c>
      <c r="C17" t="s">
        <v>26</v>
      </c>
      <c r="D17" s="34">
        <v>2.0844907407407406E-2</v>
      </c>
      <c r="E17" s="13">
        <v>7.4074074074074068E-3</v>
      </c>
      <c r="F17" s="13">
        <f t="shared" si="0"/>
        <v>1.3437499999999998E-2</v>
      </c>
      <c r="G17" s="2">
        <v>7</v>
      </c>
      <c r="H17" s="9">
        <v>38</v>
      </c>
      <c r="I17" s="30"/>
      <c r="N17" s="17"/>
    </row>
    <row r="18" spans="1:14" x14ac:dyDescent="0.2">
      <c r="A18" s="2">
        <v>16</v>
      </c>
      <c r="B18" t="s">
        <v>141</v>
      </c>
      <c r="C18" t="s">
        <v>28</v>
      </c>
      <c r="D18" s="13">
        <v>2.0902777777777781E-2</v>
      </c>
      <c r="E18" s="13">
        <v>7.2916666666666659E-3</v>
      </c>
      <c r="F18" s="13">
        <f t="shared" si="0"/>
        <v>1.3611111111111115E-2</v>
      </c>
      <c r="G18" s="2">
        <v>9</v>
      </c>
      <c r="H18" s="9">
        <v>37</v>
      </c>
      <c r="M18" s="32"/>
      <c r="N18" s="12"/>
    </row>
    <row r="19" spans="1:14" x14ac:dyDescent="0.2">
      <c r="A19" s="2">
        <v>17</v>
      </c>
      <c r="B19" t="s">
        <v>46</v>
      </c>
      <c r="C19" t="s">
        <v>26</v>
      </c>
      <c r="D19" s="13">
        <v>2.0914351851851851E-2</v>
      </c>
      <c r="E19" s="13">
        <v>6.0185185185185177E-3</v>
      </c>
      <c r="F19" s="13">
        <f t="shared" si="0"/>
        <v>1.4895833333333334E-2</v>
      </c>
      <c r="G19" s="2">
        <v>14</v>
      </c>
      <c r="H19" s="9">
        <v>36</v>
      </c>
      <c r="M19" s="32"/>
      <c r="N19" s="12"/>
    </row>
    <row r="20" spans="1:14" x14ac:dyDescent="0.2">
      <c r="A20" s="2">
        <v>18</v>
      </c>
      <c r="B20" t="s">
        <v>145</v>
      </c>
      <c r="C20" t="s">
        <v>26</v>
      </c>
      <c r="D20" s="13">
        <v>2.1122685185185185E-2</v>
      </c>
      <c r="E20" s="13">
        <v>7.1759259259259259E-3</v>
      </c>
      <c r="F20" s="13">
        <f t="shared" si="0"/>
        <v>1.3946759259259259E-2</v>
      </c>
      <c r="G20" s="2">
        <v>11</v>
      </c>
      <c r="H20" s="9">
        <v>35</v>
      </c>
      <c r="M20" s="32"/>
      <c r="N20" s="12"/>
    </row>
    <row r="21" spans="1:14" x14ac:dyDescent="0.2">
      <c r="A21" s="2">
        <v>19</v>
      </c>
      <c r="B21" t="s">
        <v>50</v>
      </c>
      <c r="C21" t="s">
        <v>42</v>
      </c>
      <c r="D21" s="13">
        <v>2.1261574074074075E-2</v>
      </c>
      <c r="E21" s="13">
        <v>4.3981481481481484E-3</v>
      </c>
      <c r="F21" s="13">
        <f t="shared" si="0"/>
        <v>1.6863425925925928E-2</v>
      </c>
      <c r="G21" s="2">
        <v>25</v>
      </c>
      <c r="H21" s="9">
        <v>34</v>
      </c>
      <c r="M21" s="32"/>
      <c r="N21" s="12"/>
    </row>
    <row r="22" spans="1:14" x14ac:dyDescent="0.2">
      <c r="A22" s="2">
        <v>20</v>
      </c>
      <c r="B22" t="s">
        <v>101</v>
      </c>
      <c r="C22" t="s">
        <v>60</v>
      </c>
      <c r="D22" s="13">
        <v>2.1296296296296299E-2</v>
      </c>
      <c r="E22" s="13">
        <v>3.3564814814814811E-3</v>
      </c>
      <c r="F22" s="13">
        <f t="shared" si="0"/>
        <v>1.7939814814814818E-2</v>
      </c>
      <c r="G22" s="2">
        <v>26</v>
      </c>
      <c r="H22" s="9">
        <v>33</v>
      </c>
      <c r="M22" s="32"/>
      <c r="N22" s="12"/>
    </row>
    <row r="23" spans="1:14" x14ac:dyDescent="0.2">
      <c r="A23" s="2">
        <v>21</v>
      </c>
      <c r="B23" t="s">
        <v>118</v>
      </c>
      <c r="C23" t="s">
        <v>26</v>
      </c>
      <c r="D23" s="13">
        <v>2.1319444444444443E-2</v>
      </c>
      <c r="E23" s="13">
        <v>8.7962962962962968E-3</v>
      </c>
      <c r="F23" s="13">
        <f t="shared" si="0"/>
        <v>1.2523148148148146E-2</v>
      </c>
      <c r="G23" s="2">
        <v>2</v>
      </c>
      <c r="H23" s="9">
        <v>32</v>
      </c>
      <c r="M23" s="32"/>
    </row>
    <row r="24" spans="1:14" x14ac:dyDescent="0.2">
      <c r="A24" s="2">
        <v>22</v>
      </c>
      <c r="B24" t="s">
        <v>23</v>
      </c>
      <c r="C24" t="s">
        <v>27</v>
      </c>
      <c r="D24" s="13">
        <v>2.1400462962962965E-2</v>
      </c>
      <c r="E24" s="13">
        <v>4.9768518518518521E-3</v>
      </c>
      <c r="F24" s="13">
        <f t="shared" si="0"/>
        <v>1.6423611111111111E-2</v>
      </c>
      <c r="G24" s="2">
        <v>23</v>
      </c>
      <c r="H24" s="9">
        <v>31</v>
      </c>
      <c r="N24" s="17"/>
    </row>
    <row r="25" spans="1:14" x14ac:dyDescent="0.2">
      <c r="A25" s="2">
        <v>23</v>
      </c>
      <c r="B25" t="s">
        <v>25</v>
      </c>
      <c r="C25" t="s">
        <v>35</v>
      </c>
      <c r="D25" s="13">
        <v>2.1493055555555557E-2</v>
      </c>
      <c r="E25" s="13">
        <v>7.9861111111111122E-3</v>
      </c>
      <c r="F25" s="13">
        <f t="shared" si="0"/>
        <v>1.3506944444444445E-2</v>
      </c>
      <c r="G25" s="2">
        <v>8</v>
      </c>
      <c r="H25" s="9">
        <v>30</v>
      </c>
      <c r="N25" s="17"/>
    </row>
    <row r="26" spans="1:14" x14ac:dyDescent="0.2">
      <c r="A26" s="2">
        <v>24</v>
      </c>
      <c r="B26" t="s">
        <v>108</v>
      </c>
      <c r="C26" t="s">
        <v>28</v>
      </c>
      <c r="D26" s="13">
        <v>2.1562499999999998E-2</v>
      </c>
      <c r="E26" s="13">
        <v>5.9027777777777776E-3</v>
      </c>
      <c r="F26" s="13">
        <f t="shared" si="0"/>
        <v>1.5659722222222221E-2</v>
      </c>
      <c r="G26" s="2">
        <v>19</v>
      </c>
      <c r="H26" s="9">
        <v>29</v>
      </c>
      <c r="N26" s="17"/>
    </row>
    <row r="27" spans="1:14" x14ac:dyDescent="0.2">
      <c r="A27" s="2">
        <v>25</v>
      </c>
      <c r="B27" t="s">
        <v>68</v>
      </c>
      <c r="C27" t="s">
        <v>35</v>
      </c>
      <c r="D27" s="13">
        <v>2.1759259259259259E-2</v>
      </c>
      <c r="E27" s="13">
        <v>2.8935185185185188E-3</v>
      </c>
      <c r="F27" s="13">
        <f t="shared" si="0"/>
        <v>1.8865740740740742E-2</v>
      </c>
      <c r="G27" s="2">
        <v>27</v>
      </c>
      <c r="H27" s="9">
        <v>28</v>
      </c>
      <c r="I27" s="30"/>
      <c r="M27" s="32"/>
      <c r="N27" s="12"/>
    </row>
    <row r="28" spans="1:14" x14ac:dyDescent="0.2">
      <c r="A28" s="2">
        <v>26</v>
      </c>
      <c r="B28" t="s">
        <v>51</v>
      </c>
      <c r="C28" t="s">
        <v>26</v>
      </c>
      <c r="D28" s="13">
        <v>2.1805555555555554E-2</v>
      </c>
      <c r="E28" s="13">
        <v>8.4490740740740741E-3</v>
      </c>
      <c r="F28" s="13">
        <f t="shared" si="0"/>
        <v>1.335648148148148E-2</v>
      </c>
      <c r="G28" s="2">
        <v>6</v>
      </c>
      <c r="H28" s="9">
        <v>27</v>
      </c>
      <c r="M28" s="32"/>
      <c r="N28" s="12"/>
    </row>
    <row r="29" spans="1:14" x14ac:dyDescent="0.2">
      <c r="A29" s="2">
        <v>27</v>
      </c>
      <c r="B29" t="s">
        <v>67</v>
      </c>
      <c r="C29" t="s">
        <v>35</v>
      </c>
      <c r="D29" s="13">
        <v>2.1990740740740741E-2</v>
      </c>
      <c r="E29" s="13">
        <v>5.9027777777777776E-3</v>
      </c>
      <c r="F29" s="13">
        <f t="shared" si="0"/>
        <v>1.6087962962962964E-2</v>
      </c>
      <c r="G29" s="2">
        <v>21</v>
      </c>
      <c r="H29" s="9">
        <v>26</v>
      </c>
      <c r="M29" s="32"/>
      <c r="N29" s="12"/>
    </row>
    <row r="30" spans="1:14" x14ac:dyDescent="0.2">
      <c r="A30" s="2">
        <v>28</v>
      </c>
      <c r="B30" t="s">
        <v>44</v>
      </c>
      <c r="C30" t="s">
        <v>26</v>
      </c>
      <c r="D30" s="13">
        <v>2.2129629629629628E-2</v>
      </c>
      <c r="E30" s="13">
        <v>5.5555555555555558E-3</v>
      </c>
      <c r="F30" s="13">
        <f t="shared" si="0"/>
        <v>1.6574074074074071E-2</v>
      </c>
      <c r="G30" s="2">
        <v>24</v>
      </c>
      <c r="H30" s="9">
        <v>25</v>
      </c>
      <c r="M30" s="32"/>
      <c r="N30" s="12"/>
    </row>
    <row r="31" spans="1:14" x14ac:dyDescent="0.2">
      <c r="A31" s="2">
        <v>29</v>
      </c>
      <c r="B31" t="s">
        <v>85</v>
      </c>
      <c r="D31" s="13"/>
      <c r="E31" s="13"/>
      <c r="F31" s="13"/>
      <c r="H31" s="9"/>
      <c r="N31" s="17"/>
    </row>
    <row r="32" spans="1:14" x14ac:dyDescent="0.2">
      <c r="A32" s="2"/>
      <c r="D32" s="13"/>
      <c r="E32" s="13"/>
      <c r="F32" s="13"/>
      <c r="H32" s="9"/>
      <c r="N32" s="17"/>
    </row>
    <row r="33" spans="1:14" x14ac:dyDescent="0.2">
      <c r="A33" s="2"/>
      <c r="D33" s="13"/>
      <c r="E33" s="13"/>
      <c r="F33" s="13"/>
      <c r="H33" s="9"/>
      <c r="M33" s="32"/>
      <c r="N33" s="12"/>
    </row>
    <row r="34" spans="1:14" x14ac:dyDescent="0.2">
      <c r="A34" s="2"/>
      <c r="D34" s="13"/>
      <c r="E34" s="13"/>
      <c r="F34" s="19"/>
      <c r="H34" s="9"/>
      <c r="M34" s="32"/>
      <c r="N34" s="12"/>
    </row>
    <row r="35" spans="1:14" x14ac:dyDescent="0.2">
      <c r="A35" s="2"/>
      <c r="D35" s="13"/>
      <c r="E35" s="13"/>
      <c r="F35" s="19"/>
      <c r="H35" s="9"/>
      <c r="N35" s="17"/>
    </row>
    <row r="36" spans="1:14" x14ac:dyDescent="0.2">
      <c r="A36" s="2"/>
      <c r="D36" s="13"/>
      <c r="E36" s="13"/>
      <c r="F36" s="19"/>
      <c r="H36" s="9"/>
      <c r="N36" s="17"/>
    </row>
    <row r="37" spans="1:14" x14ac:dyDescent="0.2">
      <c r="A37" s="2"/>
      <c r="D37" s="13"/>
      <c r="E37" s="13"/>
      <c r="F37" s="19"/>
      <c r="H37" s="9"/>
      <c r="M37" s="32"/>
      <c r="N37" s="12"/>
    </row>
    <row r="38" spans="1:14" x14ac:dyDescent="0.2">
      <c r="A38" s="2"/>
      <c r="D38" s="13"/>
      <c r="E38" s="13"/>
      <c r="F38" s="19"/>
      <c r="H38" s="9"/>
      <c r="N38" s="17"/>
    </row>
    <row r="39" spans="1:14" x14ac:dyDescent="0.2">
      <c r="A39" s="2"/>
      <c r="D39" s="13"/>
      <c r="E39" s="13"/>
      <c r="F39" s="19"/>
      <c r="H39" s="9"/>
      <c r="N39" s="17"/>
    </row>
    <row r="40" spans="1:14" x14ac:dyDescent="0.2">
      <c r="A40" s="2"/>
      <c r="D40" s="13"/>
      <c r="E40" s="13"/>
      <c r="F40" s="19"/>
      <c r="H40" s="9"/>
      <c r="N40" s="17"/>
    </row>
    <row r="41" spans="1:14" x14ac:dyDescent="0.2">
      <c r="A41" s="2"/>
      <c r="D41" s="13"/>
      <c r="E41" s="13"/>
      <c r="F41" s="19"/>
      <c r="H41" s="9"/>
      <c r="M41" s="32"/>
      <c r="N41" s="12"/>
    </row>
    <row r="42" spans="1:14" x14ac:dyDescent="0.2">
      <c r="A42" s="2"/>
      <c r="D42" s="13"/>
      <c r="E42" s="13"/>
      <c r="F42" s="19"/>
      <c r="H42" s="9"/>
      <c r="M42" s="32"/>
      <c r="N42" s="12"/>
    </row>
    <row r="43" spans="1:14" x14ac:dyDescent="0.2">
      <c r="A43" s="2"/>
      <c r="D43" s="13"/>
      <c r="E43" s="13"/>
      <c r="F43" s="1"/>
      <c r="H43" s="9"/>
      <c r="M43" s="17"/>
      <c r="N43" s="17"/>
    </row>
    <row r="44" spans="1:14" x14ac:dyDescent="0.2">
      <c r="A44" s="28"/>
      <c r="D44" s="13"/>
      <c r="E44" s="13"/>
      <c r="F44" s="1"/>
      <c r="H44" s="9"/>
      <c r="M44" s="32"/>
      <c r="N44" s="12"/>
    </row>
    <row r="45" spans="1:14" x14ac:dyDescent="0.2">
      <c r="A45" s="28"/>
      <c r="B45" s="12"/>
      <c r="D45" s="13"/>
      <c r="E45" s="13"/>
      <c r="H45" s="9"/>
      <c r="N45" s="17"/>
    </row>
    <row r="46" spans="1:14" x14ac:dyDescent="0.2">
      <c r="A46" s="2"/>
      <c r="H46" s="9"/>
      <c r="M46" s="32"/>
      <c r="N46" s="12"/>
    </row>
    <row r="47" spans="1:14" x14ac:dyDescent="0.2">
      <c r="A47" s="2"/>
      <c r="H47" s="9"/>
      <c r="N47" s="17"/>
    </row>
    <row r="48" spans="1:14" x14ac:dyDescent="0.2">
      <c r="A48" s="2"/>
      <c r="H48" s="9"/>
      <c r="N48" s="17"/>
    </row>
    <row r="49" spans="1:14" x14ac:dyDescent="0.2">
      <c r="A49" s="2"/>
      <c r="H49" s="9"/>
      <c r="N49" s="17"/>
    </row>
    <row r="50" spans="1:14" x14ac:dyDescent="0.2">
      <c r="A50" s="2"/>
      <c r="H50" s="9"/>
      <c r="M50" s="32"/>
      <c r="N50" s="12"/>
    </row>
    <row r="51" spans="1:14" x14ac:dyDescent="0.2">
      <c r="A51" s="2"/>
      <c r="H51" s="9"/>
      <c r="M51" s="32"/>
      <c r="N51" s="12"/>
    </row>
    <row r="52" spans="1:14" x14ac:dyDescent="0.2">
      <c r="A52" s="2"/>
      <c r="H52" s="9"/>
      <c r="M52" s="32"/>
      <c r="N52" s="12"/>
    </row>
    <row r="53" spans="1:14" x14ac:dyDescent="0.2">
      <c r="A53" s="2"/>
      <c r="H53" s="9"/>
      <c r="M53" s="32"/>
      <c r="N53" s="12"/>
    </row>
    <row r="54" spans="1:14" x14ac:dyDescent="0.2">
      <c r="A54" s="2"/>
      <c r="H54" s="9"/>
      <c r="M54" s="32"/>
      <c r="N54" s="12"/>
    </row>
    <row r="55" spans="1:14" x14ac:dyDescent="0.2">
      <c r="A55" s="2"/>
      <c r="H55" s="9"/>
      <c r="M55" s="32"/>
      <c r="N55" s="12"/>
    </row>
    <row r="56" spans="1:14" x14ac:dyDescent="0.2">
      <c r="A56" s="2"/>
      <c r="H56" s="9"/>
      <c r="M56" s="32"/>
      <c r="N56" s="12"/>
    </row>
    <row r="57" spans="1:14" x14ac:dyDescent="0.2">
      <c r="A57" s="2"/>
      <c r="H57" s="9"/>
      <c r="M57" s="48"/>
      <c r="N57" s="12"/>
    </row>
    <row r="58" spans="1:14" x14ac:dyDescent="0.2">
      <c r="A58" s="2"/>
      <c r="H58" s="9"/>
      <c r="N58" s="12"/>
    </row>
    <row r="59" spans="1:14" x14ac:dyDescent="0.2">
      <c r="M59" s="32"/>
      <c r="N59" s="12"/>
    </row>
    <row r="60" spans="1:14" x14ac:dyDescent="0.2">
      <c r="N60" s="17"/>
    </row>
    <row r="61" spans="1:14" x14ac:dyDescent="0.2">
      <c r="N61" s="17"/>
    </row>
    <row r="62" spans="1:14" x14ac:dyDescent="0.2">
      <c r="N62" s="17"/>
    </row>
    <row r="63" spans="1:14" x14ac:dyDescent="0.2">
      <c r="M63" s="32"/>
      <c r="N63" s="12"/>
    </row>
    <row r="64" spans="1:14" x14ac:dyDescent="0.2">
      <c r="M64" s="32"/>
      <c r="N64" s="12"/>
    </row>
    <row r="65" spans="13:14" x14ac:dyDescent="0.2">
      <c r="N65" s="17"/>
    </row>
    <row r="66" spans="13:14" x14ac:dyDescent="0.2">
      <c r="M66" s="32"/>
      <c r="N66" s="12"/>
    </row>
    <row r="67" spans="13:14" x14ac:dyDescent="0.2">
      <c r="M67" s="32"/>
      <c r="N67" s="12"/>
    </row>
    <row r="68" spans="13:14" x14ac:dyDescent="0.2">
      <c r="M68" s="32"/>
      <c r="N68" s="12"/>
    </row>
    <row r="69" spans="13:14" x14ac:dyDescent="0.2">
      <c r="M69" s="17"/>
      <c r="N69" s="17"/>
    </row>
    <row r="70" spans="13:14" x14ac:dyDescent="0.2">
      <c r="M70" s="32"/>
      <c r="N70" s="12"/>
    </row>
    <row r="71" spans="13:14" x14ac:dyDescent="0.2">
      <c r="N71" s="17"/>
    </row>
    <row r="72" spans="13:14" x14ac:dyDescent="0.2">
      <c r="N72" s="17"/>
    </row>
    <row r="73" spans="13:14" x14ac:dyDescent="0.2">
      <c r="N73" s="17"/>
    </row>
    <row r="74" spans="13:14" x14ac:dyDescent="0.2">
      <c r="M74" s="32"/>
      <c r="N74" s="12"/>
    </row>
    <row r="75" spans="13:14" x14ac:dyDescent="0.2">
      <c r="M75" s="32"/>
      <c r="N75" s="12"/>
    </row>
    <row r="76" spans="13:14" x14ac:dyDescent="0.2">
      <c r="N76" s="17"/>
    </row>
    <row r="77" spans="13:14" x14ac:dyDescent="0.2">
      <c r="M77" s="32"/>
      <c r="N77" s="12"/>
    </row>
    <row r="78" spans="13:14" x14ac:dyDescent="0.2">
      <c r="M78" s="32"/>
      <c r="N78" s="12"/>
    </row>
    <row r="79" spans="13:14" x14ac:dyDescent="0.2">
      <c r="M79" s="32"/>
      <c r="N79" s="12"/>
    </row>
    <row r="80" spans="13:14" x14ac:dyDescent="0.2">
      <c r="M80" s="32"/>
      <c r="N80" s="12"/>
    </row>
    <row r="81" spans="13:14" x14ac:dyDescent="0.2">
      <c r="N81" s="17"/>
    </row>
    <row r="85" spans="13:14" x14ac:dyDescent="0.2">
      <c r="M85" s="32"/>
    </row>
    <row r="89" spans="13:14" x14ac:dyDescent="0.2">
      <c r="M89" s="32"/>
    </row>
    <row r="91" spans="13:14" x14ac:dyDescent="0.2">
      <c r="M91" s="32"/>
    </row>
    <row r="92" spans="13:14" x14ac:dyDescent="0.2">
      <c r="M92" s="32"/>
    </row>
    <row r="94" spans="13:14" x14ac:dyDescent="0.2">
      <c r="M94" s="32"/>
    </row>
    <row r="98" spans="13:13" x14ac:dyDescent="0.2">
      <c r="M98" s="32"/>
    </row>
  </sheetData>
  <autoFilter ref="A2:H33"/>
  <sortState ref="A3:G30">
    <sortCondition ref="D3:D30"/>
  </sortState>
  <mergeCells count="1">
    <mergeCell ref="A1:H1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topLeftCell="A7" workbookViewId="0">
      <selection activeCell="B25" sqref="B25"/>
    </sheetView>
  </sheetViews>
  <sheetFormatPr defaultRowHeight="12.75" x14ac:dyDescent="0.2"/>
  <cols>
    <col min="2" max="2" width="22.85546875" bestFit="1" customWidth="1"/>
    <col min="3" max="3" width="13.5703125" bestFit="1" customWidth="1"/>
    <col min="7" max="7" width="9.140625" style="2"/>
    <col min="9" max="9" width="15.85546875" bestFit="1" customWidth="1"/>
    <col min="10" max="10" width="19" bestFit="1" customWidth="1"/>
    <col min="13" max="13" width="22.85546875" bestFit="1" customWidth="1"/>
  </cols>
  <sheetData>
    <row r="1" spans="1:14" ht="20.25" x14ac:dyDescent="0.3">
      <c r="A1" s="58" t="s">
        <v>92</v>
      </c>
      <c r="B1" s="58"/>
      <c r="C1" s="58"/>
      <c r="D1" s="58"/>
      <c r="E1" s="58"/>
      <c r="F1" s="58"/>
      <c r="G1" s="58"/>
      <c r="H1" s="58"/>
    </row>
    <row r="2" spans="1:14" ht="25.5" x14ac:dyDescent="0.2">
      <c r="A2" s="3" t="s">
        <v>0</v>
      </c>
      <c r="B2" t="s">
        <v>1</v>
      </c>
      <c r="C2" t="s">
        <v>13</v>
      </c>
      <c r="D2" s="10" t="s">
        <v>3</v>
      </c>
      <c r="E2" s="3" t="s">
        <v>4</v>
      </c>
      <c r="F2" s="3" t="s">
        <v>5</v>
      </c>
      <c r="G2" s="3" t="s">
        <v>6</v>
      </c>
      <c r="H2" s="9" t="s">
        <v>7</v>
      </c>
      <c r="I2" s="3" t="s">
        <v>21</v>
      </c>
    </row>
    <row r="3" spans="1:14" x14ac:dyDescent="0.2">
      <c r="A3" s="2">
        <v>1</v>
      </c>
      <c r="B3" t="s">
        <v>101</v>
      </c>
      <c r="C3" t="str">
        <f>VLOOKUP(B3,Overall!$B$3:$C$62,2,FALSE)</f>
        <v>U/a</v>
      </c>
      <c r="D3" s="13">
        <v>2.0104166666666666E-2</v>
      </c>
      <c r="E3" s="13">
        <v>2.1990740740740742E-3</v>
      </c>
      <c r="F3" s="13">
        <f t="shared" ref="F3:F43" si="0">D3-E3</f>
        <v>1.7905092592592591E-2</v>
      </c>
      <c r="G3" s="2">
        <v>33</v>
      </c>
      <c r="H3" s="15">
        <v>60</v>
      </c>
      <c r="J3" s="48" t="s">
        <v>136</v>
      </c>
      <c r="K3" s="2"/>
      <c r="L3" s="12"/>
    </row>
    <row r="4" spans="1:14" x14ac:dyDescent="0.2">
      <c r="A4" s="2">
        <v>2</v>
      </c>
      <c r="B4" t="s">
        <v>104</v>
      </c>
      <c r="C4" t="str">
        <f>VLOOKUP(B4,Overall!$B$3:$C$62,2,FALSE)</f>
        <v>Thorney</v>
      </c>
      <c r="D4" s="13">
        <v>2.0104166666666666E-2</v>
      </c>
      <c r="E4" s="13">
        <v>3.1249999999999997E-3</v>
      </c>
      <c r="F4" s="13">
        <f t="shared" si="0"/>
        <v>1.6979166666666667E-2</v>
      </c>
      <c r="G4" s="2">
        <v>30</v>
      </c>
      <c r="H4" s="9">
        <v>55</v>
      </c>
      <c r="K4" s="2"/>
    </row>
    <row r="5" spans="1:14" x14ac:dyDescent="0.2">
      <c r="A5" s="2">
        <v>3</v>
      </c>
      <c r="B5" t="s">
        <v>131</v>
      </c>
      <c r="C5" s="17" t="s">
        <v>133</v>
      </c>
      <c r="D5" s="13">
        <v>2.0312500000000001E-2</v>
      </c>
      <c r="E5" s="13">
        <v>7.4074074074074068E-3</v>
      </c>
      <c r="F5" s="13">
        <f t="shared" si="0"/>
        <v>1.2905092592592593E-2</v>
      </c>
      <c r="G5" s="2">
        <v>6</v>
      </c>
      <c r="H5" s="15">
        <v>50</v>
      </c>
      <c r="K5" s="2"/>
      <c r="L5" s="30"/>
    </row>
    <row r="6" spans="1:14" x14ac:dyDescent="0.2">
      <c r="A6" s="2">
        <v>4</v>
      </c>
      <c r="B6" t="s">
        <v>46</v>
      </c>
      <c r="C6" t="str">
        <f>VLOOKUP(B6,Overall!$B$3:$C$62,2,FALSE)</f>
        <v>NVH</v>
      </c>
      <c r="D6" s="13">
        <v>2.0358796296296295E-2</v>
      </c>
      <c r="E6" s="13">
        <v>5.4398148148148149E-3</v>
      </c>
      <c r="F6" s="13">
        <f t="shared" si="0"/>
        <v>1.4918981481481481E-2</v>
      </c>
      <c r="G6" s="2">
        <v>22</v>
      </c>
      <c r="H6" s="9">
        <v>49</v>
      </c>
      <c r="J6" s="48" t="s">
        <v>140</v>
      </c>
      <c r="K6" s="2"/>
      <c r="L6" s="12"/>
    </row>
    <row r="7" spans="1:14" x14ac:dyDescent="0.2">
      <c r="A7" s="2">
        <v>5</v>
      </c>
      <c r="B7" t="s">
        <v>100</v>
      </c>
      <c r="C7" t="str">
        <f>VLOOKUP(B7,Overall!$B$3:$C$62,2,FALSE)</f>
        <v>NVH</v>
      </c>
      <c r="D7" s="13">
        <v>2.0358796296296295E-2</v>
      </c>
      <c r="E7" s="13">
        <v>2.3148148148148151E-3</v>
      </c>
      <c r="F7" s="13">
        <f t="shared" si="0"/>
        <v>1.804398148148148E-2</v>
      </c>
      <c r="G7" s="33">
        <v>34</v>
      </c>
      <c r="H7" s="9">
        <v>48</v>
      </c>
      <c r="K7" s="2"/>
    </row>
    <row r="8" spans="1:14" x14ac:dyDescent="0.2">
      <c r="A8" s="2">
        <v>6</v>
      </c>
      <c r="B8" t="s">
        <v>52</v>
      </c>
      <c r="C8" t="str">
        <f>VLOOKUP(B8,Overall!$B$3:$C$62,2,FALSE)</f>
        <v>Eye</v>
      </c>
      <c r="D8" s="13">
        <v>2.0405092592592593E-2</v>
      </c>
      <c r="E8" s="13">
        <v>5.208333333333333E-3</v>
      </c>
      <c r="F8" s="13">
        <f t="shared" si="0"/>
        <v>1.5196759259259261E-2</v>
      </c>
      <c r="G8" s="2">
        <v>25</v>
      </c>
      <c r="H8" s="9">
        <v>47</v>
      </c>
      <c r="I8" s="43"/>
      <c r="K8" s="2"/>
      <c r="L8" s="30"/>
    </row>
    <row r="9" spans="1:14" x14ac:dyDescent="0.2">
      <c r="A9" s="2">
        <v>7</v>
      </c>
      <c r="B9" t="s">
        <v>109</v>
      </c>
      <c r="C9" t="str">
        <f>VLOOKUP(B9,Overall!$B$3:$C$62,2,FALSE)</f>
        <v>NVH</v>
      </c>
      <c r="D9" s="13">
        <v>2.0497685185185185E-2</v>
      </c>
      <c r="E9" s="13">
        <v>6.9444444444444441E-3</v>
      </c>
      <c r="F9" s="13">
        <f t="shared" si="0"/>
        <v>1.3553240740740741E-2</v>
      </c>
      <c r="G9" s="2">
        <v>12</v>
      </c>
      <c r="H9" s="9">
        <v>46</v>
      </c>
      <c r="K9" s="2"/>
      <c r="N9" s="11"/>
    </row>
    <row r="10" spans="1:14" x14ac:dyDescent="0.2">
      <c r="A10" s="2">
        <v>8</v>
      </c>
      <c r="B10" t="s">
        <v>69</v>
      </c>
      <c r="C10" t="str">
        <f>VLOOKUP(B10,Overall!$B$3:$C$62,2,FALSE)</f>
        <v>Eye</v>
      </c>
      <c r="D10" s="13">
        <v>2.0648148148148148E-2</v>
      </c>
      <c r="E10" s="13">
        <v>5.0925925925925921E-3</v>
      </c>
      <c r="F10" s="13">
        <f t="shared" si="0"/>
        <v>1.5555555555555555E-2</v>
      </c>
      <c r="G10" s="2">
        <v>26</v>
      </c>
      <c r="H10" s="9">
        <v>45</v>
      </c>
      <c r="J10" s="48" t="s">
        <v>96</v>
      </c>
      <c r="K10" s="2"/>
    </row>
    <row r="11" spans="1:14" x14ac:dyDescent="0.2">
      <c r="A11" s="2">
        <v>9</v>
      </c>
      <c r="B11" s="17" t="s">
        <v>135</v>
      </c>
      <c r="C11" s="17" t="s">
        <v>60</v>
      </c>
      <c r="D11" s="13">
        <v>2.0648148148148148E-2</v>
      </c>
      <c r="E11" s="13">
        <v>6.4814814814814813E-3</v>
      </c>
      <c r="F11" s="13">
        <f t="shared" si="0"/>
        <v>1.4166666666666668E-2</v>
      </c>
      <c r="G11" s="2">
        <v>17</v>
      </c>
      <c r="H11" s="9">
        <v>44</v>
      </c>
      <c r="K11" s="2"/>
    </row>
    <row r="12" spans="1:14" x14ac:dyDescent="0.2">
      <c r="A12" s="2">
        <v>10</v>
      </c>
      <c r="B12" t="s">
        <v>130</v>
      </c>
      <c r="C12" s="17" t="s">
        <v>134</v>
      </c>
      <c r="D12" s="13">
        <v>2.0671296296296295E-2</v>
      </c>
      <c r="E12" s="13">
        <v>7.0601851851851841E-3</v>
      </c>
      <c r="F12" s="13">
        <f t="shared" si="0"/>
        <v>1.3611111111111112E-2</v>
      </c>
      <c r="G12" s="2">
        <v>13</v>
      </c>
      <c r="H12" s="9">
        <v>43</v>
      </c>
      <c r="K12" s="2"/>
      <c r="L12" s="17"/>
    </row>
    <row r="13" spans="1:14" x14ac:dyDescent="0.2">
      <c r="A13" s="2">
        <v>11</v>
      </c>
      <c r="B13" t="s">
        <v>81</v>
      </c>
      <c r="C13" t="str">
        <f>VLOOKUP(B13,Overall!$B$3:$C$62,2,FALSE)</f>
        <v>NVH</v>
      </c>
      <c r="D13" s="13">
        <v>2.0682870370370372E-2</v>
      </c>
      <c r="E13" s="13">
        <v>5.7870370370370376E-3</v>
      </c>
      <c r="F13" s="13">
        <f t="shared" si="0"/>
        <v>1.4895833333333334E-2</v>
      </c>
      <c r="G13" s="2">
        <v>21</v>
      </c>
      <c r="H13" s="9">
        <v>42</v>
      </c>
      <c r="J13" s="48" t="s">
        <v>137</v>
      </c>
      <c r="K13" s="2"/>
      <c r="L13" s="20"/>
    </row>
    <row r="14" spans="1:14" x14ac:dyDescent="0.2">
      <c r="A14" s="2">
        <v>12</v>
      </c>
      <c r="B14" t="s">
        <v>123</v>
      </c>
      <c r="C14" t="str">
        <f>VLOOKUP(B14,Overall!$B$3:$C$62,2,FALSE)</f>
        <v>NVH</v>
      </c>
      <c r="D14" s="13">
        <v>2.0682870370370372E-2</v>
      </c>
      <c r="E14" s="13">
        <v>8.4490740740740741E-3</v>
      </c>
      <c r="F14" s="13">
        <f t="shared" si="0"/>
        <v>1.2233796296296298E-2</v>
      </c>
      <c r="G14" s="2">
        <v>3</v>
      </c>
      <c r="H14" s="9">
        <v>41</v>
      </c>
      <c r="K14" s="2"/>
      <c r="L14" s="30"/>
    </row>
    <row r="15" spans="1:14" x14ac:dyDescent="0.2">
      <c r="A15" s="2">
        <v>13</v>
      </c>
      <c r="B15" t="s">
        <v>107</v>
      </c>
      <c r="C15" t="str">
        <f>VLOOKUP(B15,Overall!$B$3:$C$62,2,FALSE)</f>
        <v>NVH</v>
      </c>
      <c r="D15" s="13">
        <v>2.0729166666666667E-2</v>
      </c>
      <c r="E15" s="13">
        <v>7.4074074074074068E-3</v>
      </c>
      <c r="F15" s="13">
        <f t="shared" si="0"/>
        <v>1.3321759259259259E-2</v>
      </c>
      <c r="G15" s="33">
        <v>8</v>
      </c>
      <c r="H15" s="9">
        <v>40</v>
      </c>
      <c r="K15" s="2"/>
      <c r="L15" s="30"/>
    </row>
    <row r="16" spans="1:14" x14ac:dyDescent="0.2">
      <c r="A16" s="2">
        <v>14</v>
      </c>
      <c r="B16" t="s">
        <v>99</v>
      </c>
      <c r="C16" t="str">
        <f>VLOOKUP(B16,Overall!$B$3:$C$62,2,FALSE)</f>
        <v>Vegan Runners</v>
      </c>
      <c r="D16" s="13">
        <v>2.0821759259259259E-2</v>
      </c>
      <c r="E16" s="13">
        <v>6.828703703703704E-3</v>
      </c>
      <c r="F16" s="13">
        <f t="shared" si="0"/>
        <v>1.3993055555555554E-2</v>
      </c>
      <c r="G16" s="2">
        <v>15</v>
      </c>
      <c r="H16" s="9">
        <v>39</v>
      </c>
      <c r="K16" s="2"/>
    </row>
    <row r="17" spans="1:14" x14ac:dyDescent="0.2">
      <c r="A17" s="2">
        <v>15</v>
      </c>
      <c r="B17" t="s">
        <v>112</v>
      </c>
      <c r="C17" t="str">
        <f>VLOOKUP(B17,Overall!$B$3:$C$62,2,FALSE)</f>
        <v>NVH</v>
      </c>
      <c r="D17" s="13">
        <v>2.0844907407407406E-2</v>
      </c>
      <c r="E17" s="13">
        <v>7.4074074074074068E-3</v>
      </c>
      <c r="F17" s="13">
        <f t="shared" si="0"/>
        <v>1.3437499999999998E-2</v>
      </c>
      <c r="G17" s="2">
        <v>10</v>
      </c>
      <c r="H17" s="9">
        <v>38</v>
      </c>
      <c r="K17" s="2"/>
      <c r="L17" s="30"/>
    </row>
    <row r="18" spans="1:14" x14ac:dyDescent="0.2">
      <c r="A18" s="2">
        <v>16</v>
      </c>
      <c r="B18" t="s">
        <v>55</v>
      </c>
      <c r="C18" t="str">
        <f>VLOOKUP(B18,Overall!$B$3:$C$62,2,FALSE)</f>
        <v>NVH</v>
      </c>
      <c r="D18" s="13">
        <v>2.0925925925925928E-2</v>
      </c>
      <c r="E18" s="13">
        <v>9.0277777777777787E-3</v>
      </c>
      <c r="F18" s="13">
        <f t="shared" si="0"/>
        <v>1.1898148148148149E-2</v>
      </c>
      <c r="G18" s="2">
        <v>1</v>
      </c>
      <c r="H18" s="9">
        <v>37</v>
      </c>
      <c r="K18" s="2"/>
      <c r="L18" s="30"/>
    </row>
    <row r="19" spans="1:14" x14ac:dyDescent="0.2">
      <c r="A19" s="2">
        <v>17</v>
      </c>
      <c r="B19" t="s">
        <v>75</v>
      </c>
      <c r="C19" t="str">
        <f>VLOOKUP(B19,Overall!$B$3:$C$62,2,FALSE)</f>
        <v>NVH</v>
      </c>
      <c r="D19" s="13">
        <v>2.0972222222222222E-2</v>
      </c>
      <c r="E19" s="13">
        <v>6.1342592592592594E-3</v>
      </c>
      <c r="F19" s="13">
        <f t="shared" si="0"/>
        <v>1.4837962962962963E-2</v>
      </c>
      <c r="G19" s="2">
        <v>20</v>
      </c>
      <c r="H19" s="9">
        <v>36</v>
      </c>
      <c r="K19" s="2"/>
      <c r="L19" s="30"/>
    </row>
    <row r="20" spans="1:14" x14ac:dyDescent="0.2">
      <c r="A20" s="2">
        <v>18</v>
      </c>
      <c r="B20" t="s">
        <v>132</v>
      </c>
      <c r="C20" s="17" t="s">
        <v>28</v>
      </c>
      <c r="D20" s="13">
        <v>2.1006944444444443E-2</v>
      </c>
      <c r="E20" s="13">
        <v>7.8703703703703713E-3</v>
      </c>
      <c r="F20" s="13">
        <f t="shared" si="0"/>
        <v>1.3136574074074071E-2</v>
      </c>
      <c r="G20" s="2">
        <v>7</v>
      </c>
      <c r="H20" s="9">
        <v>35</v>
      </c>
      <c r="K20" s="2"/>
    </row>
    <row r="21" spans="1:14" ht="13.5" customHeight="1" x14ac:dyDescent="0.2">
      <c r="A21" s="2">
        <v>19</v>
      </c>
      <c r="B21" t="s">
        <v>50</v>
      </c>
      <c r="C21" t="str">
        <f>VLOOKUP(B21,Overall!$B$3:$C$62,2,FALSE)</f>
        <v>BRJ</v>
      </c>
      <c r="D21" s="13">
        <v>2.1030092592592597E-2</v>
      </c>
      <c r="E21" s="13">
        <v>3.9351851851851857E-3</v>
      </c>
      <c r="F21" s="13">
        <f t="shared" si="0"/>
        <v>1.7094907407407413E-2</v>
      </c>
      <c r="G21" s="2">
        <v>31</v>
      </c>
      <c r="H21" s="9">
        <v>34</v>
      </c>
      <c r="I21" s="30"/>
      <c r="K21" s="2"/>
      <c r="L21" s="30"/>
    </row>
    <row r="22" spans="1:14" x14ac:dyDescent="0.2">
      <c r="A22" s="2">
        <v>20</v>
      </c>
      <c r="B22" t="s">
        <v>74</v>
      </c>
      <c r="C22" t="str">
        <f>VLOOKUP(B22,Overall!$B$3:$C$62,2,FALSE)</f>
        <v>U/a</v>
      </c>
      <c r="D22" s="13">
        <v>2.1064814814814814E-2</v>
      </c>
      <c r="E22" s="13">
        <v>6.0185185185185177E-3</v>
      </c>
      <c r="F22" s="13">
        <f t="shared" si="0"/>
        <v>1.5046296296296297E-2</v>
      </c>
      <c r="G22" s="2">
        <v>23</v>
      </c>
      <c r="H22" s="9">
        <v>33</v>
      </c>
      <c r="I22" s="13"/>
      <c r="K22" s="2"/>
    </row>
    <row r="23" spans="1:14" x14ac:dyDescent="0.2">
      <c r="A23" s="2">
        <v>21</v>
      </c>
      <c r="B23" t="s">
        <v>48</v>
      </c>
      <c r="C23" t="str">
        <f>VLOOKUP(B23,Overall!$B$3:$C$62,2,FALSE)</f>
        <v>NVH</v>
      </c>
      <c r="D23" s="13">
        <v>2.1111111111111108E-2</v>
      </c>
      <c r="E23" s="13">
        <v>8.7962962962962968E-3</v>
      </c>
      <c r="F23" s="13">
        <f t="shared" si="0"/>
        <v>1.2314814814814811E-2</v>
      </c>
      <c r="G23" s="33">
        <v>4</v>
      </c>
      <c r="H23" s="9">
        <v>32</v>
      </c>
      <c r="K23" s="2"/>
      <c r="L23" s="30"/>
    </row>
    <row r="24" spans="1:14" x14ac:dyDescent="0.2">
      <c r="A24" s="2">
        <v>22</v>
      </c>
      <c r="B24" t="s">
        <v>38</v>
      </c>
      <c r="C24" t="str">
        <f>VLOOKUP(B24,Overall!$B$3:$C$62,2,FALSE)</f>
        <v>Thorney</v>
      </c>
      <c r="D24" s="13">
        <v>2.1134259259259259E-2</v>
      </c>
      <c r="E24" s="13">
        <v>2.4305555555555556E-3</v>
      </c>
      <c r="F24" s="13">
        <f t="shared" si="0"/>
        <v>1.8703703703703702E-2</v>
      </c>
      <c r="G24" s="2">
        <v>36</v>
      </c>
      <c r="H24" s="9">
        <v>31</v>
      </c>
      <c r="K24" s="2"/>
    </row>
    <row r="25" spans="1:14" x14ac:dyDescent="0.2">
      <c r="A25" s="2">
        <v>23</v>
      </c>
      <c r="B25" t="s">
        <v>156</v>
      </c>
      <c r="C25" s="17" t="s">
        <v>27</v>
      </c>
      <c r="D25" s="13">
        <v>2.1250000000000002E-2</v>
      </c>
      <c r="E25" s="13">
        <v>9.1435185185185178E-3</v>
      </c>
      <c r="F25" s="13">
        <f t="shared" si="0"/>
        <v>1.2106481481481484E-2</v>
      </c>
      <c r="G25" s="2">
        <v>2</v>
      </c>
      <c r="H25" s="9">
        <v>30</v>
      </c>
      <c r="K25" s="2"/>
      <c r="L25" s="12"/>
    </row>
    <row r="26" spans="1:14" x14ac:dyDescent="0.2">
      <c r="A26" s="2">
        <v>24</v>
      </c>
      <c r="B26" t="s">
        <v>58</v>
      </c>
      <c r="C26" t="str">
        <f>VLOOKUP(B26,Overall!$B$3:$C$62,2,FALSE)</f>
        <v>BRJ</v>
      </c>
      <c r="D26" s="13">
        <v>2.1284722222222222E-2</v>
      </c>
      <c r="E26" s="13">
        <v>3.9351851851851857E-3</v>
      </c>
      <c r="F26" s="13">
        <f t="shared" si="0"/>
        <v>1.7349537037037038E-2</v>
      </c>
      <c r="G26" s="33">
        <v>32</v>
      </c>
      <c r="H26" s="9">
        <v>29</v>
      </c>
      <c r="K26" s="2"/>
      <c r="L26" s="30"/>
    </row>
    <row r="27" spans="1:14" x14ac:dyDescent="0.2">
      <c r="A27" s="2">
        <v>25</v>
      </c>
      <c r="B27" t="s">
        <v>25</v>
      </c>
      <c r="C27" t="str">
        <f>VLOOKUP(B27,Overall!$B$3:$C$62,2,FALSE)</f>
        <v>Thorney</v>
      </c>
      <c r="D27" s="13">
        <v>2.1354166666666664E-2</v>
      </c>
      <c r="E27" s="13">
        <v>7.9861111111111122E-3</v>
      </c>
      <c r="F27" s="13">
        <f t="shared" si="0"/>
        <v>1.3368055555555551E-2</v>
      </c>
      <c r="G27" s="2">
        <v>9</v>
      </c>
      <c r="H27" s="9">
        <v>28</v>
      </c>
      <c r="K27" s="2"/>
      <c r="N27" s="11"/>
    </row>
    <row r="28" spans="1:14" x14ac:dyDescent="0.2">
      <c r="A28" s="2">
        <v>26</v>
      </c>
      <c r="B28" t="s">
        <v>129</v>
      </c>
      <c r="C28" s="17" t="s">
        <v>42</v>
      </c>
      <c r="D28" s="13">
        <v>2.1388888888888888E-2</v>
      </c>
      <c r="E28" s="13">
        <v>7.7546296296296287E-3</v>
      </c>
      <c r="F28" s="13">
        <f t="shared" si="0"/>
        <v>1.3634259259259259E-2</v>
      </c>
      <c r="G28" s="2">
        <v>14</v>
      </c>
      <c r="H28" s="9">
        <v>27</v>
      </c>
      <c r="J28" s="48" t="s">
        <v>138</v>
      </c>
      <c r="K28" s="2"/>
      <c r="L28" s="12"/>
    </row>
    <row r="29" spans="1:14" x14ac:dyDescent="0.2">
      <c r="A29" s="2">
        <v>27</v>
      </c>
      <c r="B29" t="s">
        <v>128</v>
      </c>
      <c r="C29" s="17" t="s">
        <v>29</v>
      </c>
      <c r="D29" s="13">
        <v>2.1388888888888888E-2</v>
      </c>
      <c r="E29" s="13">
        <v>7.2916666666666659E-3</v>
      </c>
      <c r="F29" s="13">
        <f t="shared" si="0"/>
        <v>1.4097222222222223E-2</v>
      </c>
      <c r="G29" s="2">
        <v>16</v>
      </c>
      <c r="H29" s="9">
        <v>26</v>
      </c>
      <c r="K29" s="2"/>
      <c r="L29" s="30"/>
    </row>
    <row r="30" spans="1:14" x14ac:dyDescent="0.2">
      <c r="A30" s="2">
        <v>28</v>
      </c>
      <c r="B30" t="s">
        <v>31</v>
      </c>
      <c r="C30" t="str">
        <f>VLOOKUP(B30,Overall!$B$3:$C$62,2,FALSE)</f>
        <v>Eye</v>
      </c>
      <c r="D30" s="13">
        <v>2.1458333333333333E-2</v>
      </c>
      <c r="E30" s="13">
        <v>6.3657407407407404E-3</v>
      </c>
      <c r="F30" s="13">
        <f t="shared" si="0"/>
        <v>1.5092592592592591E-2</v>
      </c>
      <c r="G30" s="2">
        <v>24</v>
      </c>
      <c r="H30" s="9">
        <v>25</v>
      </c>
      <c r="K30" s="2"/>
      <c r="L30" s="17"/>
    </row>
    <row r="31" spans="1:14" x14ac:dyDescent="0.2">
      <c r="A31" s="2">
        <v>29</v>
      </c>
      <c r="B31" t="s">
        <v>73</v>
      </c>
      <c r="C31" t="str">
        <f>VLOOKUP(B31,Overall!$B$3:$C$62,2,FALSE)</f>
        <v>Eye</v>
      </c>
      <c r="D31" s="13">
        <v>2.1585648148148145E-2</v>
      </c>
      <c r="E31" s="13">
        <v>3.3564814814814811E-3</v>
      </c>
      <c r="F31" s="13">
        <f t="shared" si="0"/>
        <v>1.8229166666666664E-2</v>
      </c>
      <c r="G31" s="2">
        <v>35</v>
      </c>
      <c r="H31" s="9">
        <v>24</v>
      </c>
      <c r="K31" s="2"/>
      <c r="L31" s="30"/>
    </row>
    <row r="32" spans="1:14" x14ac:dyDescent="0.2">
      <c r="A32" s="2">
        <v>30</v>
      </c>
      <c r="B32" t="s">
        <v>67</v>
      </c>
      <c r="C32" t="str">
        <f>VLOOKUP(B32,Overall!$B$3:$C$62,2,FALSE)</f>
        <v>Thorney</v>
      </c>
      <c r="D32" s="13">
        <v>2.1608796296296296E-2</v>
      </c>
      <c r="E32" s="13">
        <v>6.0185185185185177E-3</v>
      </c>
      <c r="F32" s="13">
        <f t="shared" si="0"/>
        <v>1.5590277777777779E-2</v>
      </c>
      <c r="G32" s="2">
        <v>27</v>
      </c>
      <c r="H32" s="9">
        <v>23</v>
      </c>
      <c r="K32" s="33"/>
      <c r="L32" s="12"/>
    </row>
    <row r="33" spans="1:13" x14ac:dyDescent="0.2">
      <c r="A33" s="2">
        <v>31</v>
      </c>
      <c r="B33" t="s">
        <v>45</v>
      </c>
      <c r="C33" t="str">
        <f>VLOOKUP(B33,Overall!$B$3:$C$62,2,FALSE)</f>
        <v>NVH</v>
      </c>
      <c r="D33" s="13">
        <v>2.1631944444444443E-2</v>
      </c>
      <c r="E33" s="13">
        <v>7.0601851851851841E-3</v>
      </c>
      <c r="F33" s="13">
        <f t="shared" si="0"/>
        <v>1.457175925925926E-2</v>
      </c>
      <c r="G33" s="2">
        <v>18</v>
      </c>
      <c r="H33" s="9">
        <v>22</v>
      </c>
      <c r="K33" s="2"/>
    </row>
    <row r="34" spans="1:13" x14ac:dyDescent="0.2">
      <c r="A34" s="2">
        <v>32</v>
      </c>
      <c r="B34" t="s">
        <v>115</v>
      </c>
      <c r="C34" t="str">
        <f>VLOOKUP(B34,Overall!$B$3:$C$62,2,FALSE)</f>
        <v>NVH</v>
      </c>
      <c r="D34" s="13">
        <v>2.164351851851852E-2</v>
      </c>
      <c r="E34" s="13">
        <v>8.1018518518518514E-3</v>
      </c>
      <c r="F34" s="13">
        <f t="shared" si="0"/>
        <v>1.3541666666666669E-2</v>
      </c>
      <c r="G34" s="2">
        <v>11</v>
      </c>
      <c r="H34" s="9">
        <v>21</v>
      </c>
      <c r="I34" s="13"/>
      <c r="K34" s="2"/>
    </row>
    <row r="35" spans="1:13" x14ac:dyDescent="0.2">
      <c r="A35" s="2">
        <v>33</v>
      </c>
      <c r="B35" t="s">
        <v>126</v>
      </c>
      <c r="C35" s="17" t="s">
        <v>29</v>
      </c>
      <c r="D35" s="13">
        <v>2.165509259259259E-2</v>
      </c>
      <c r="E35" s="13">
        <v>2.7777777777777779E-3</v>
      </c>
      <c r="F35" s="13">
        <f t="shared" si="0"/>
        <v>1.8877314814814812E-2</v>
      </c>
      <c r="G35" s="2">
        <v>38</v>
      </c>
      <c r="H35" s="9">
        <v>20</v>
      </c>
      <c r="K35" s="2"/>
    </row>
    <row r="36" spans="1:13" x14ac:dyDescent="0.2">
      <c r="A36" s="33">
        <v>34</v>
      </c>
      <c r="B36" t="s">
        <v>127</v>
      </c>
      <c r="C36" s="17" t="s">
        <v>26</v>
      </c>
      <c r="D36" s="13">
        <v>2.1689814814814815E-2</v>
      </c>
      <c r="E36" s="13">
        <v>6.9444444444444441E-3</v>
      </c>
      <c r="F36" s="13">
        <f t="shared" si="0"/>
        <v>1.474537037037037E-2</v>
      </c>
      <c r="G36" s="2">
        <v>19</v>
      </c>
      <c r="H36" s="9">
        <v>19</v>
      </c>
      <c r="I36" s="43"/>
      <c r="K36" s="2"/>
    </row>
    <row r="37" spans="1:13" x14ac:dyDescent="0.2">
      <c r="A37" s="33">
        <v>35</v>
      </c>
      <c r="B37" t="s">
        <v>59</v>
      </c>
      <c r="C37" t="str">
        <f>VLOOKUP(B37,Overall!$B$3:$C$62,2,FALSE)</f>
        <v>U/a</v>
      </c>
      <c r="D37" s="13">
        <v>2.1712962962962962E-2</v>
      </c>
      <c r="E37" s="13">
        <v>0</v>
      </c>
      <c r="F37" s="13">
        <f t="shared" si="0"/>
        <v>2.1712962962962962E-2</v>
      </c>
      <c r="G37" s="2">
        <v>41</v>
      </c>
      <c r="H37" s="9">
        <v>18</v>
      </c>
      <c r="K37" s="2"/>
      <c r="L37" s="12"/>
    </row>
    <row r="38" spans="1:13" x14ac:dyDescent="0.2">
      <c r="A38" s="2">
        <v>36</v>
      </c>
      <c r="B38" t="s">
        <v>23</v>
      </c>
      <c r="C38" t="str">
        <f>VLOOKUP(B38,Overall!$B$3:$C$62,2,FALSE)</f>
        <v>Bushfield</v>
      </c>
      <c r="D38" s="13">
        <v>2.1736111111111112E-2</v>
      </c>
      <c r="E38" s="13">
        <v>5.0925925925925921E-3</v>
      </c>
      <c r="F38" s="13">
        <f t="shared" si="0"/>
        <v>1.6643518518518519E-2</v>
      </c>
      <c r="G38" s="2">
        <v>29</v>
      </c>
      <c r="H38" s="9">
        <v>17</v>
      </c>
      <c r="K38" s="2"/>
    </row>
    <row r="39" spans="1:13" x14ac:dyDescent="0.2">
      <c r="A39" s="2">
        <v>37</v>
      </c>
      <c r="B39" t="s">
        <v>108</v>
      </c>
      <c r="C39" t="str">
        <f>VLOOKUP(B39,Overall!$B$3:$C$62,2,FALSE)</f>
        <v>Eye</v>
      </c>
      <c r="D39" s="13">
        <v>2.1805555555555554E-2</v>
      </c>
      <c r="E39" s="13">
        <v>5.9027777777777776E-3</v>
      </c>
      <c r="F39" s="13">
        <f t="shared" si="0"/>
        <v>1.5902777777777776E-2</v>
      </c>
      <c r="G39" s="2">
        <v>28</v>
      </c>
      <c r="H39" s="9">
        <v>16</v>
      </c>
      <c r="I39" s="13"/>
      <c r="J39" s="48" t="s">
        <v>139</v>
      </c>
      <c r="K39" s="2"/>
      <c r="L39" s="30"/>
    </row>
    <row r="40" spans="1:13" x14ac:dyDescent="0.2">
      <c r="A40" s="2">
        <v>38</v>
      </c>
      <c r="B40" t="s">
        <v>118</v>
      </c>
      <c r="C40" t="str">
        <f>VLOOKUP(B40,Overall!$B$3:$C$62,2,FALSE)</f>
        <v>NVH</v>
      </c>
      <c r="D40" s="13">
        <v>2.1805555555555554E-2</v>
      </c>
      <c r="E40" s="13">
        <v>8.9120370370370378E-3</v>
      </c>
      <c r="F40" s="13">
        <f t="shared" si="0"/>
        <v>1.2893518518518516E-2</v>
      </c>
      <c r="G40" s="2">
        <v>5</v>
      </c>
      <c r="H40" s="9">
        <v>15</v>
      </c>
      <c r="K40" s="33"/>
      <c r="L40" s="12"/>
    </row>
    <row r="41" spans="1:13" x14ac:dyDescent="0.2">
      <c r="A41" s="2">
        <v>39</v>
      </c>
      <c r="B41" t="s">
        <v>68</v>
      </c>
      <c r="C41" t="str">
        <f>VLOOKUP(B41,Overall!$B$3:$C$62,2,FALSE)</f>
        <v>Thorney</v>
      </c>
      <c r="D41" s="13">
        <v>2.1979166666666664E-2</v>
      </c>
      <c r="E41" s="13">
        <v>3.1249999999999997E-3</v>
      </c>
      <c r="F41" s="13">
        <f t="shared" si="0"/>
        <v>1.8854166666666665E-2</v>
      </c>
      <c r="G41" s="2">
        <v>37</v>
      </c>
      <c r="H41" s="9">
        <v>14</v>
      </c>
      <c r="K41" s="2"/>
      <c r="L41" s="30"/>
    </row>
    <row r="42" spans="1:13" x14ac:dyDescent="0.2">
      <c r="A42" s="2">
        <v>40</v>
      </c>
      <c r="B42" t="s">
        <v>124</v>
      </c>
      <c r="C42" s="17" t="s">
        <v>42</v>
      </c>
      <c r="D42" s="13">
        <v>2.2025462962962958E-2</v>
      </c>
      <c r="E42" s="34">
        <v>1.6203703703703703E-3</v>
      </c>
      <c r="F42" s="13">
        <f t="shared" si="0"/>
        <v>2.0405092592592589E-2</v>
      </c>
      <c r="G42" s="2">
        <v>40</v>
      </c>
      <c r="H42" s="9">
        <v>13</v>
      </c>
      <c r="K42" s="2"/>
    </row>
    <row r="43" spans="1:13" x14ac:dyDescent="0.2">
      <c r="A43" s="2">
        <v>41</v>
      </c>
      <c r="B43" t="s">
        <v>125</v>
      </c>
      <c r="C43" s="17" t="s">
        <v>29</v>
      </c>
      <c r="D43" s="13">
        <v>2.207175925925926E-2</v>
      </c>
      <c r="E43" s="13">
        <v>3.0092592592592588E-3</v>
      </c>
      <c r="F43" s="13">
        <f t="shared" si="0"/>
        <v>1.90625E-2</v>
      </c>
      <c r="G43" s="2">
        <v>39</v>
      </c>
      <c r="H43" s="9">
        <v>12</v>
      </c>
      <c r="K43" s="2"/>
      <c r="L43" s="30"/>
    </row>
    <row r="44" spans="1:13" x14ac:dyDescent="0.2">
      <c r="A44" s="2"/>
      <c r="B44" s="12"/>
      <c r="C44" s="12"/>
      <c r="D44" s="13"/>
      <c r="E44" s="13"/>
      <c r="F44" s="13"/>
      <c r="H44" s="7"/>
      <c r="L44" s="30"/>
    </row>
    <row r="45" spans="1:13" x14ac:dyDescent="0.2">
      <c r="A45" s="2"/>
      <c r="B45" s="12"/>
      <c r="C45" s="12"/>
      <c r="D45" s="13"/>
      <c r="E45" s="13"/>
      <c r="F45" s="13"/>
      <c r="H45" s="7"/>
      <c r="L45" s="30"/>
    </row>
    <row r="46" spans="1:13" x14ac:dyDescent="0.2">
      <c r="A46" s="2"/>
      <c r="B46" s="12"/>
      <c r="C46" s="12"/>
      <c r="D46" s="13"/>
      <c r="E46" s="13"/>
      <c r="F46" s="13"/>
      <c r="H46" s="7"/>
      <c r="L46" s="30"/>
      <c r="M46" s="17"/>
    </row>
    <row r="47" spans="1:13" x14ac:dyDescent="0.2">
      <c r="A47" s="2"/>
      <c r="B47" s="12"/>
      <c r="C47" s="12"/>
      <c r="D47" s="13"/>
      <c r="E47" s="13"/>
      <c r="F47" s="13"/>
      <c r="H47" s="7"/>
      <c r="L47" s="30"/>
    </row>
    <row r="48" spans="1:13" x14ac:dyDescent="0.2">
      <c r="A48" s="2"/>
      <c r="B48" s="12"/>
      <c r="C48" s="12"/>
      <c r="D48" s="13"/>
      <c r="E48" s="13"/>
      <c r="F48" s="13"/>
      <c r="H48" s="7"/>
      <c r="L48" s="30"/>
      <c r="M48" s="32"/>
    </row>
    <row r="49" spans="1:13" x14ac:dyDescent="0.2">
      <c r="A49" s="2"/>
      <c r="B49" s="12"/>
      <c r="C49" s="12"/>
      <c r="D49" s="13"/>
      <c r="E49" s="13"/>
      <c r="F49" s="13"/>
      <c r="H49" s="7"/>
      <c r="L49" s="30"/>
      <c r="M49" s="32"/>
    </row>
    <row r="50" spans="1:13" x14ac:dyDescent="0.2">
      <c r="A50" s="2"/>
      <c r="B50" s="12"/>
      <c r="C50" s="12"/>
      <c r="D50" s="13"/>
      <c r="E50" s="13"/>
      <c r="F50" s="13"/>
      <c r="H50" s="7"/>
      <c r="L50" s="30"/>
      <c r="M50" s="32"/>
    </row>
    <row r="51" spans="1:13" x14ac:dyDescent="0.2">
      <c r="A51" s="2"/>
      <c r="B51" s="12"/>
      <c r="C51" s="12"/>
      <c r="D51" s="13"/>
      <c r="E51" s="13"/>
      <c r="F51" s="13"/>
      <c r="H51" s="7"/>
      <c r="L51" s="30"/>
    </row>
    <row r="52" spans="1:13" x14ac:dyDescent="0.2">
      <c r="A52" s="2"/>
      <c r="B52" s="12"/>
      <c r="C52" s="12"/>
      <c r="D52" s="13"/>
      <c r="E52" s="13"/>
      <c r="F52" s="13"/>
      <c r="H52" s="7"/>
      <c r="L52" s="30"/>
      <c r="M52" s="32"/>
    </row>
    <row r="53" spans="1:13" x14ac:dyDescent="0.2">
      <c r="A53" s="2"/>
      <c r="B53" s="12"/>
      <c r="C53" s="12"/>
      <c r="D53" s="13"/>
      <c r="E53" s="13"/>
      <c r="F53" s="13"/>
      <c r="H53" s="7"/>
      <c r="L53" s="21"/>
      <c r="M53" s="32"/>
    </row>
    <row r="54" spans="1:13" x14ac:dyDescent="0.2">
      <c r="A54" s="2"/>
      <c r="C54" s="12"/>
      <c r="H54" s="7"/>
      <c r="L54" s="30"/>
      <c r="M54" s="32"/>
    </row>
    <row r="55" spans="1:13" x14ac:dyDescent="0.2">
      <c r="A55" s="2"/>
      <c r="H55" s="7"/>
      <c r="L55" s="30"/>
      <c r="M55" s="32"/>
    </row>
    <row r="56" spans="1:13" x14ac:dyDescent="0.2">
      <c r="A56" s="2"/>
      <c r="H56" s="7"/>
      <c r="K56" s="30"/>
      <c r="L56" s="30"/>
      <c r="M56" s="32"/>
    </row>
    <row r="57" spans="1:13" x14ac:dyDescent="0.2">
      <c r="A57" s="2"/>
      <c r="H57" s="7"/>
      <c r="L57" s="30"/>
      <c r="M57" s="32"/>
    </row>
    <row r="58" spans="1:13" x14ac:dyDescent="0.2">
      <c r="A58" s="2"/>
      <c r="H58" s="7"/>
      <c r="K58" s="30"/>
      <c r="L58" s="30"/>
      <c r="M58" s="32"/>
    </row>
    <row r="59" spans="1:13" x14ac:dyDescent="0.2">
      <c r="K59" s="30"/>
      <c r="M59" s="32"/>
    </row>
    <row r="61" spans="1:13" x14ac:dyDescent="0.2">
      <c r="K61" s="30"/>
      <c r="L61" s="12"/>
      <c r="M61" s="32"/>
    </row>
    <row r="62" spans="1:13" x14ac:dyDescent="0.2">
      <c r="M62" s="32"/>
    </row>
    <row r="63" spans="1:13" x14ac:dyDescent="0.2">
      <c r="J63" s="12"/>
      <c r="M63" s="32"/>
    </row>
    <row r="64" spans="1:13" x14ac:dyDescent="0.2">
      <c r="J64" s="20"/>
      <c r="L64" s="12"/>
      <c r="M64" s="32"/>
    </row>
    <row r="65" spans="4:13" x14ac:dyDescent="0.2">
      <c r="J65" s="12"/>
      <c r="M65" s="17"/>
    </row>
    <row r="66" spans="4:13" x14ac:dyDescent="0.2">
      <c r="J66" s="35"/>
      <c r="K66" s="30"/>
      <c r="L66" s="12"/>
      <c r="M66" s="32"/>
    </row>
    <row r="67" spans="4:13" x14ac:dyDescent="0.2">
      <c r="J67" s="35"/>
      <c r="K67" s="30"/>
    </row>
    <row r="68" spans="4:13" x14ac:dyDescent="0.2">
      <c r="J68" s="35"/>
      <c r="L68" s="12"/>
    </row>
    <row r="69" spans="4:13" x14ac:dyDescent="0.2">
      <c r="J69" s="35"/>
      <c r="L69" s="12"/>
    </row>
    <row r="70" spans="4:13" x14ac:dyDescent="0.2">
      <c r="J70" s="35"/>
      <c r="K70" s="30"/>
      <c r="L70" s="12"/>
      <c r="M70" s="32"/>
    </row>
    <row r="71" spans="4:13" x14ac:dyDescent="0.2">
      <c r="J71" s="35"/>
      <c r="K71" s="30"/>
      <c r="M71" s="32"/>
    </row>
    <row r="72" spans="4:13" x14ac:dyDescent="0.2">
      <c r="J72" s="35"/>
      <c r="K72" s="30"/>
      <c r="L72" s="12"/>
      <c r="M72" s="32"/>
    </row>
    <row r="73" spans="4:13" x14ac:dyDescent="0.2">
      <c r="J73" s="35"/>
      <c r="M73" s="32"/>
    </row>
    <row r="74" spans="4:13" x14ac:dyDescent="0.2">
      <c r="J74" s="35"/>
      <c r="M74" s="32"/>
    </row>
    <row r="75" spans="4:13" x14ac:dyDescent="0.2">
      <c r="J75" s="35"/>
      <c r="K75" s="30"/>
      <c r="M75" s="32"/>
    </row>
    <row r="76" spans="4:13" x14ac:dyDescent="0.2">
      <c r="D76" s="46"/>
      <c r="J76" s="35"/>
      <c r="M76" s="32"/>
    </row>
    <row r="79" spans="4:13" x14ac:dyDescent="0.2">
      <c r="K79" s="30"/>
      <c r="M79" s="32"/>
    </row>
    <row r="80" spans="4:13" x14ac:dyDescent="0.2">
      <c r="K80" s="30"/>
    </row>
    <row r="81" spans="13:13" x14ac:dyDescent="0.2">
      <c r="M81" s="32"/>
    </row>
    <row r="82" spans="13:13" x14ac:dyDescent="0.2">
      <c r="M82" s="32"/>
    </row>
    <row r="85" spans="13:13" x14ac:dyDescent="0.2">
      <c r="M85" s="32"/>
    </row>
    <row r="87" spans="13:13" x14ac:dyDescent="0.2">
      <c r="M87" s="32"/>
    </row>
    <row r="94" spans="13:13" x14ac:dyDescent="0.2">
      <c r="M94" s="32"/>
    </row>
    <row r="96" spans="13:13" x14ac:dyDescent="0.2">
      <c r="M96" s="32"/>
    </row>
    <row r="98" spans="13:13" x14ac:dyDescent="0.2">
      <c r="M98" s="32"/>
    </row>
  </sheetData>
  <autoFilter ref="A2:H38"/>
  <sortState ref="A3:G43">
    <sortCondition ref="A3:A43"/>
  </sortState>
  <mergeCells count="1">
    <mergeCell ref="A1:H1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1"/>
  <sheetViews>
    <sheetView topLeftCell="A19" workbookViewId="0">
      <selection activeCell="B13" sqref="B13"/>
    </sheetView>
  </sheetViews>
  <sheetFormatPr defaultRowHeight="12.75" x14ac:dyDescent="0.2"/>
  <cols>
    <col min="1" max="1" width="9.140625" style="2"/>
    <col min="2" max="2" width="22.85546875" bestFit="1" customWidth="1"/>
    <col min="3" max="3" width="13.5703125" bestFit="1" customWidth="1"/>
    <col min="5" max="7" width="9.140625" style="2"/>
    <col min="11" max="11" width="9.140625" style="49"/>
    <col min="12" max="12" width="18" style="2" bestFit="1" customWidth="1"/>
    <col min="13" max="13" width="13.85546875" style="49" bestFit="1" customWidth="1"/>
    <col min="14" max="14" width="22.85546875" style="2" bestFit="1" customWidth="1"/>
  </cols>
  <sheetData>
    <row r="1" spans="1:16" ht="20.25" x14ac:dyDescent="0.3">
      <c r="A1" s="58" t="s">
        <v>90</v>
      </c>
      <c r="B1" s="58"/>
      <c r="C1" s="58"/>
      <c r="D1" s="58"/>
      <c r="E1" s="58"/>
      <c r="F1" s="58"/>
      <c r="G1" s="58"/>
      <c r="H1" s="58"/>
    </row>
    <row r="2" spans="1:16" ht="25.5" x14ac:dyDescent="0.2">
      <c r="A2" s="3" t="s">
        <v>0</v>
      </c>
      <c r="B2" s="4" t="s">
        <v>1</v>
      </c>
      <c r="C2" s="4" t="s">
        <v>2</v>
      </c>
      <c r="D2" s="27" t="s">
        <v>22</v>
      </c>
      <c r="E2" s="3" t="s">
        <v>4</v>
      </c>
      <c r="F2" s="3" t="s">
        <v>5</v>
      </c>
      <c r="G2" s="3" t="s">
        <v>6</v>
      </c>
      <c r="H2" s="7" t="s">
        <v>7</v>
      </c>
      <c r="I2" s="3" t="s">
        <v>21</v>
      </c>
    </row>
    <row r="3" spans="1:16" x14ac:dyDescent="0.2">
      <c r="A3" s="2">
        <v>1</v>
      </c>
      <c r="B3" t="s">
        <v>107</v>
      </c>
      <c r="C3" s="17" t="s">
        <v>26</v>
      </c>
      <c r="D3" s="13">
        <v>1.9884259259259258E-2</v>
      </c>
      <c r="E3" s="13">
        <v>6.0185185185185177E-3</v>
      </c>
      <c r="F3" s="13">
        <f>D3-E3</f>
        <v>1.3865740740740741E-2</v>
      </c>
      <c r="G3" s="33">
        <v>14</v>
      </c>
      <c r="H3" s="15">
        <v>60</v>
      </c>
      <c r="I3" s="1"/>
      <c r="K3" s="2"/>
      <c r="L3" s="48"/>
      <c r="M3" s="55"/>
      <c r="P3" s="49"/>
    </row>
    <row r="4" spans="1:16" x14ac:dyDescent="0.2">
      <c r="A4" s="33">
        <v>2</v>
      </c>
      <c r="B4" t="s">
        <v>59</v>
      </c>
      <c r="C4" s="17" t="s">
        <v>60</v>
      </c>
      <c r="D4" s="13">
        <v>2.0312500000000001E-2</v>
      </c>
      <c r="E4" s="13" t="s">
        <v>88</v>
      </c>
      <c r="F4" s="13">
        <v>2.1701388888888892E-2</v>
      </c>
      <c r="G4" s="2">
        <v>43</v>
      </c>
      <c r="H4" s="15">
        <v>55</v>
      </c>
      <c r="I4" s="1"/>
      <c r="K4" s="2"/>
      <c r="L4" s="32"/>
      <c r="M4" s="56"/>
      <c r="P4" s="49"/>
    </row>
    <row r="5" spans="1:16" x14ac:dyDescent="0.2">
      <c r="A5" s="2">
        <v>3</v>
      </c>
      <c r="B5" t="s">
        <v>115</v>
      </c>
      <c r="C5" s="17" t="s">
        <v>26</v>
      </c>
      <c r="D5" s="13">
        <v>2.0532407407407405E-2</v>
      </c>
      <c r="E5" s="13">
        <v>7.6388888888888886E-3</v>
      </c>
      <c r="F5" s="13">
        <f t="shared" ref="F5:F45" si="0">D5-E5</f>
        <v>1.2893518518518516E-2</v>
      </c>
      <c r="G5" s="33" t="s">
        <v>121</v>
      </c>
      <c r="H5" s="15">
        <v>50</v>
      </c>
      <c r="I5" s="1"/>
      <c r="K5" s="2"/>
      <c r="L5" s="32"/>
      <c r="M5" s="55"/>
      <c r="P5" s="49"/>
    </row>
    <row r="6" spans="1:16" x14ac:dyDescent="0.2">
      <c r="A6" s="33">
        <v>4</v>
      </c>
      <c r="B6" t="s">
        <v>99</v>
      </c>
      <c r="C6" s="17" t="s">
        <v>83</v>
      </c>
      <c r="D6" s="13">
        <v>2.056712962962963E-2</v>
      </c>
      <c r="E6" s="13">
        <v>6.4814814814814813E-3</v>
      </c>
      <c r="F6" s="13">
        <f t="shared" si="0"/>
        <v>1.4085648148148149E-2</v>
      </c>
      <c r="G6" s="2">
        <v>15</v>
      </c>
      <c r="H6" s="15">
        <v>49</v>
      </c>
      <c r="I6" s="1"/>
      <c r="K6" s="2"/>
      <c r="L6" s="32"/>
      <c r="M6" s="55"/>
      <c r="P6" s="49"/>
    </row>
    <row r="7" spans="1:16" x14ac:dyDescent="0.2">
      <c r="A7" s="2">
        <v>5</v>
      </c>
      <c r="B7" t="s">
        <v>103</v>
      </c>
      <c r="C7" s="17" t="s">
        <v>27</v>
      </c>
      <c r="D7" s="13">
        <v>2.0625000000000001E-2</v>
      </c>
      <c r="E7" s="13">
        <v>3.7037037037037034E-3</v>
      </c>
      <c r="F7" s="13">
        <f t="shared" si="0"/>
        <v>1.6921296296296299E-2</v>
      </c>
      <c r="G7" s="2">
        <v>31</v>
      </c>
      <c r="H7" s="15">
        <v>48</v>
      </c>
      <c r="I7" s="1"/>
      <c r="K7" s="2"/>
      <c r="L7" s="32"/>
      <c r="M7" s="56"/>
      <c r="P7" s="49"/>
    </row>
    <row r="8" spans="1:16" x14ac:dyDescent="0.2">
      <c r="A8" s="33" t="s">
        <v>121</v>
      </c>
      <c r="B8" t="s">
        <v>52</v>
      </c>
      <c r="C8" s="17" t="s">
        <v>28</v>
      </c>
      <c r="D8" s="13">
        <v>2.074074074074074E-2</v>
      </c>
      <c r="E8" s="13">
        <v>5.0925925925925921E-3</v>
      </c>
      <c r="F8" s="13">
        <f t="shared" si="0"/>
        <v>1.5648148148148147E-2</v>
      </c>
      <c r="G8" s="2">
        <v>24</v>
      </c>
      <c r="H8" s="15">
        <v>46.5</v>
      </c>
      <c r="I8" s="1"/>
      <c r="K8" s="2"/>
      <c r="L8" s="32"/>
      <c r="M8" s="56"/>
      <c r="P8" s="49"/>
    </row>
    <row r="9" spans="1:16" x14ac:dyDescent="0.2">
      <c r="A9" s="33" t="s">
        <v>121</v>
      </c>
      <c r="B9" t="s">
        <v>81</v>
      </c>
      <c r="C9" s="17" t="s">
        <v>26</v>
      </c>
      <c r="D9" s="13">
        <v>2.074074074074074E-2</v>
      </c>
      <c r="E9" s="13">
        <v>5.6712962962962958E-3</v>
      </c>
      <c r="F9" s="13">
        <f t="shared" si="0"/>
        <v>1.5069444444444444E-2</v>
      </c>
      <c r="G9" s="2">
        <v>19</v>
      </c>
      <c r="H9" s="15">
        <v>46.5</v>
      </c>
      <c r="I9" s="1"/>
      <c r="K9" s="2"/>
      <c r="L9" s="48"/>
      <c r="M9" s="55"/>
      <c r="P9" s="49"/>
    </row>
    <row r="10" spans="1:16" x14ac:dyDescent="0.2">
      <c r="A10" s="2">
        <v>8</v>
      </c>
      <c r="B10" t="s">
        <v>58</v>
      </c>
      <c r="C10" s="17" t="s">
        <v>42</v>
      </c>
      <c r="D10" s="13">
        <v>2.0763888888888887E-2</v>
      </c>
      <c r="E10" s="13">
        <v>3.8194444444444443E-3</v>
      </c>
      <c r="F10" s="13">
        <f t="shared" si="0"/>
        <v>1.6944444444444443E-2</v>
      </c>
      <c r="G10" s="2">
        <v>32</v>
      </c>
      <c r="H10" s="15">
        <v>45</v>
      </c>
      <c r="I10" s="1"/>
      <c r="K10" s="2"/>
      <c r="L10" s="48"/>
      <c r="M10" s="55"/>
      <c r="P10" s="49"/>
    </row>
    <row r="11" spans="1:16" x14ac:dyDescent="0.2">
      <c r="A11" s="33">
        <v>9</v>
      </c>
      <c r="B11" t="s">
        <v>74</v>
      </c>
      <c r="C11" s="17" t="s">
        <v>60</v>
      </c>
      <c r="D11" s="13">
        <v>2.0775462962962964E-2</v>
      </c>
      <c r="E11" s="13">
        <v>4.9768518518518521E-3</v>
      </c>
      <c r="F11" s="13">
        <f t="shared" si="0"/>
        <v>1.579861111111111E-2</v>
      </c>
      <c r="G11" s="2">
        <v>25</v>
      </c>
      <c r="H11" s="15">
        <v>44</v>
      </c>
      <c r="I11" s="1"/>
      <c r="K11" s="2"/>
      <c r="L11" s="32"/>
      <c r="M11" s="56"/>
      <c r="P11" s="49"/>
    </row>
    <row r="12" spans="1:16" x14ac:dyDescent="0.2">
      <c r="A12" s="33" t="s">
        <v>34</v>
      </c>
      <c r="B12" t="s">
        <v>116</v>
      </c>
      <c r="C12" s="17" t="s">
        <v>26</v>
      </c>
      <c r="D12" s="13">
        <v>2.0810185185185185E-2</v>
      </c>
      <c r="E12" s="13">
        <v>7.9861111111111122E-3</v>
      </c>
      <c r="F12" s="13">
        <f t="shared" si="0"/>
        <v>1.2824074074074073E-2</v>
      </c>
      <c r="G12" s="2">
        <v>5</v>
      </c>
      <c r="H12" s="15">
        <v>42.5</v>
      </c>
      <c r="I12" s="1"/>
      <c r="K12" s="2"/>
      <c r="L12" s="32"/>
      <c r="M12" s="56"/>
      <c r="P12" s="49"/>
    </row>
    <row r="13" spans="1:16" x14ac:dyDescent="0.2">
      <c r="A13" s="33" t="s">
        <v>34</v>
      </c>
      <c r="B13" t="s">
        <v>50</v>
      </c>
      <c r="C13" s="17" t="s">
        <v>42</v>
      </c>
      <c r="D13" s="13">
        <v>2.0810185185185185E-2</v>
      </c>
      <c r="E13" s="13">
        <v>3.8194444444444443E-3</v>
      </c>
      <c r="F13" s="13">
        <f t="shared" si="0"/>
        <v>1.699074074074074E-2</v>
      </c>
      <c r="G13" s="2">
        <v>33</v>
      </c>
      <c r="H13" s="15">
        <v>42.5</v>
      </c>
      <c r="I13" s="1"/>
      <c r="K13" s="2"/>
      <c r="L13" s="48"/>
      <c r="M13" s="55"/>
      <c r="P13" s="49"/>
    </row>
    <row r="14" spans="1:16" x14ac:dyDescent="0.2">
      <c r="A14" s="33" t="s">
        <v>53</v>
      </c>
      <c r="B14" t="s">
        <v>55</v>
      </c>
      <c r="C14" s="17" t="s">
        <v>26</v>
      </c>
      <c r="D14" s="13">
        <v>2.0891203703703703E-2</v>
      </c>
      <c r="E14" s="13">
        <v>9.0277777777777787E-3</v>
      </c>
      <c r="F14" s="13">
        <f t="shared" si="0"/>
        <v>1.1863425925925925E-2</v>
      </c>
      <c r="G14" s="33">
        <v>1</v>
      </c>
      <c r="H14" s="15">
        <v>40.5</v>
      </c>
      <c r="I14" s="1"/>
      <c r="K14" s="2"/>
      <c r="L14" s="32"/>
      <c r="M14" s="56"/>
      <c r="P14" s="49"/>
    </row>
    <row r="15" spans="1:16" x14ac:dyDescent="0.2">
      <c r="A15" s="33" t="s">
        <v>53</v>
      </c>
      <c r="B15" s="17" t="s">
        <v>23</v>
      </c>
      <c r="C15" s="17" t="s">
        <v>27</v>
      </c>
      <c r="D15" s="13">
        <v>2.0891203703703703E-2</v>
      </c>
      <c r="E15" s="13">
        <v>4.9768518518518521E-3</v>
      </c>
      <c r="F15" s="13">
        <f t="shared" si="0"/>
        <v>1.5914351851851853E-2</v>
      </c>
      <c r="G15" s="33">
        <v>27</v>
      </c>
      <c r="H15" s="15">
        <v>40.5</v>
      </c>
      <c r="I15" s="1"/>
      <c r="K15" s="2"/>
      <c r="L15" s="32"/>
      <c r="M15" s="56"/>
      <c r="P15" s="49"/>
    </row>
    <row r="16" spans="1:16" x14ac:dyDescent="0.2">
      <c r="A16" s="2">
        <v>14</v>
      </c>
      <c r="B16" t="s">
        <v>112</v>
      </c>
      <c r="C16" s="17" t="s">
        <v>26</v>
      </c>
      <c r="D16" s="13">
        <v>2.0914351851851851E-2</v>
      </c>
      <c r="E16" s="13">
        <v>7.4074074074074068E-3</v>
      </c>
      <c r="F16" s="13">
        <f t="shared" si="0"/>
        <v>1.3506944444444443E-2</v>
      </c>
      <c r="G16" s="2">
        <v>10</v>
      </c>
      <c r="H16" s="15">
        <v>39</v>
      </c>
      <c r="I16" s="1"/>
      <c r="K16" s="2"/>
      <c r="L16" s="32"/>
      <c r="M16" s="55"/>
      <c r="P16" s="49"/>
    </row>
    <row r="17" spans="1:16" x14ac:dyDescent="0.2">
      <c r="A17" s="2">
        <v>15</v>
      </c>
      <c r="B17" t="s">
        <v>111</v>
      </c>
      <c r="C17" s="17" t="s">
        <v>26</v>
      </c>
      <c r="D17" s="13">
        <v>2.0949074074074075E-2</v>
      </c>
      <c r="E17" s="13">
        <v>7.1759259259259259E-3</v>
      </c>
      <c r="F17" s="13">
        <f t="shared" si="0"/>
        <v>1.3773148148148149E-2</v>
      </c>
      <c r="G17" s="2">
        <v>12</v>
      </c>
      <c r="H17" s="15">
        <v>38</v>
      </c>
      <c r="I17" s="1"/>
      <c r="K17" s="2"/>
      <c r="L17" s="48"/>
      <c r="M17" s="55"/>
      <c r="P17" s="49"/>
    </row>
    <row r="18" spans="1:16" x14ac:dyDescent="0.2">
      <c r="A18" s="33">
        <v>16</v>
      </c>
      <c r="B18" t="s">
        <v>123</v>
      </c>
      <c r="C18" s="17" t="s">
        <v>26</v>
      </c>
      <c r="D18" s="13">
        <v>2.0983796296296296E-2</v>
      </c>
      <c r="E18" s="13">
        <v>8.564814814814815E-3</v>
      </c>
      <c r="F18" s="13">
        <f t="shared" si="0"/>
        <v>1.241898148148148E-2</v>
      </c>
      <c r="G18" s="2">
        <v>3</v>
      </c>
      <c r="H18" s="15">
        <v>37</v>
      </c>
      <c r="I18" s="1"/>
      <c r="K18" s="2"/>
      <c r="L18" s="48"/>
      <c r="M18" s="55"/>
      <c r="P18" s="49"/>
    </row>
    <row r="19" spans="1:16" x14ac:dyDescent="0.2">
      <c r="A19" s="2">
        <v>17</v>
      </c>
      <c r="B19" t="s">
        <v>43</v>
      </c>
      <c r="C19" s="17" t="s">
        <v>36</v>
      </c>
      <c r="D19" s="13">
        <v>2.101851851851852E-2</v>
      </c>
      <c r="E19" s="13">
        <v>3.1249999999999997E-3</v>
      </c>
      <c r="F19" s="13">
        <f t="shared" si="0"/>
        <v>1.789351851851852E-2</v>
      </c>
      <c r="G19" s="2">
        <v>35</v>
      </c>
      <c r="H19" s="15">
        <v>36</v>
      </c>
      <c r="I19" s="1"/>
      <c r="K19" s="2"/>
      <c r="L19" s="48"/>
      <c r="M19" s="55"/>
      <c r="P19" s="49"/>
    </row>
    <row r="20" spans="1:16" x14ac:dyDescent="0.2">
      <c r="A20" s="33">
        <v>18</v>
      </c>
      <c r="B20" t="s">
        <v>100</v>
      </c>
      <c r="C20" s="17" t="s">
        <v>60</v>
      </c>
      <c r="D20" s="13">
        <v>2.1030092592592597E-2</v>
      </c>
      <c r="E20" s="13">
        <v>2.4305555555555556E-3</v>
      </c>
      <c r="F20" s="13">
        <f t="shared" si="0"/>
        <v>1.8599537037037039E-2</v>
      </c>
      <c r="G20" s="2">
        <v>38</v>
      </c>
      <c r="H20" s="15">
        <v>35</v>
      </c>
      <c r="I20" s="1"/>
      <c r="K20" s="2"/>
      <c r="L20" s="48"/>
      <c r="M20" s="55"/>
      <c r="P20" s="49"/>
    </row>
    <row r="21" spans="1:16" x14ac:dyDescent="0.2">
      <c r="A21" s="2">
        <v>19</v>
      </c>
      <c r="B21" t="s">
        <v>40</v>
      </c>
      <c r="C21" s="17" t="s">
        <v>29</v>
      </c>
      <c r="D21" s="13">
        <v>2.1053240740740744E-2</v>
      </c>
      <c r="E21" s="13">
        <v>5.9027777777777776E-3</v>
      </c>
      <c r="F21" s="13">
        <f t="shared" si="0"/>
        <v>1.5150462962962966E-2</v>
      </c>
      <c r="G21" s="2">
        <v>20</v>
      </c>
      <c r="H21" s="15">
        <v>34</v>
      </c>
      <c r="I21" s="1"/>
      <c r="K21" s="2"/>
      <c r="L21" s="48"/>
      <c r="M21" s="56"/>
      <c r="P21" s="49"/>
    </row>
    <row r="22" spans="1:16" x14ac:dyDescent="0.2">
      <c r="A22" s="33">
        <v>20</v>
      </c>
      <c r="B22" t="s">
        <v>117</v>
      </c>
      <c r="C22" s="17" t="s">
        <v>29</v>
      </c>
      <c r="D22" s="13">
        <v>2.1064814814814814E-2</v>
      </c>
      <c r="E22" s="13">
        <v>7.9861111111111122E-3</v>
      </c>
      <c r="F22" s="13">
        <f t="shared" si="0"/>
        <v>1.3078703703703702E-2</v>
      </c>
      <c r="G22" s="33">
        <v>8</v>
      </c>
      <c r="H22" s="15">
        <v>33</v>
      </c>
      <c r="I22" s="2"/>
      <c r="J22" s="2"/>
      <c r="K22" s="2"/>
      <c r="L22" s="32"/>
      <c r="M22" s="55"/>
      <c r="P22" s="49"/>
    </row>
    <row r="23" spans="1:16" x14ac:dyDescent="0.2">
      <c r="A23" s="33">
        <v>21</v>
      </c>
      <c r="B23" t="s">
        <v>101</v>
      </c>
      <c r="C23" s="17" t="s">
        <v>60</v>
      </c>
      <c r="D23" s="13">
        <v>2.1087962962962961E-2</v>
      </c>
      <c r="E23" s="13">
        <v>2.4305555555555556E-3</v>
      </c>
      <c r="F23" s="13">
        <f t="shared" si="0"/>
        <v>1.8657407407407407E-2</v>
      </c>
      <c r="G23" s="2">
        <v>39</v>
      </c>
      <c r="H23" s="15">
        <v>32</v>
      </c>
      <c r="I23" s="1"/>
      <c r="K23" s="2"/>
      <c r="L23" s="32"/>
      <c r="M23" s="56"/>
      <c r="P23" s="49"/>
    </row>
    <row r="24" spans="1:16" x14ac:dyDescent="0.2">
      <c r="A24" s="33">
        <v>22</v>
      </c>
      <c r="B24" t="s">
        <v>75</v>
      </c>
      <c r="C24" s="17" t="s">
        <v>26</v>
      </c>
      <c r="D24" s="13">
        <v>2.1099537037037038E-2</v>
      </c>
      <c r="E24" s="13">
        <v>5.9027777777777776E-3</v>
      </c>
      <c r="F24" s="13">
        <f t="shared" si="0"/>
        <v>1.5196759259259261E-2</v>
      </c>
      <c r="G24" s="2">
        <v>21</v>
      </c>
      <c r="H24" s="15">
        <v>31</v>
      </c>
      <c r="I24" s="1"/>
      <c r="K24" s="2"/>
      <c r="L24" s="32"/>
      <c r="M24" s="56"/>
      <c r="P24" s="49"/>
    </row>
    <row r="25" spans="1:16" x14ac:dyDescent="0.2">
      <c r="A25" s="33">
        <v>23</v>
      </c>
      <c r="B25" t="s">
        <v>33</v>
      </c>
      <c r="C25" s="17" t="s">
        <v>26</v>
      </c>
      <c r="D25" s="13">
        <v>2.1111111111111108E-2</v>
      </c>
      <c r="E25" s="13">
        <v>8.217592592592594E-3</v>
      </c>
      <c r="F25" s="13">
        <f t="shared" si="0"/>
        <v>1.2893518518518514E-2</v>
      </c>
      <c r="G25" s="33" t="s">
        <v>121</v>
      </c>
      <c r="H25" s="15">
        <v>30</v>
      </c>
      <c r="I25" s="1"/>
      <c r="K25" s="2"/>
      <c r="L25" s="32"/>
      <c r="M25" s="56"/>
      <c r="P25" s="49"/>
    </row>
    <row r="26" spans="1:16" x14ac:dyDescent="0.2">
      <c r="A26" s="2">
        <v>24</v>
      </c>
      <c r="B26" t="s">
        <v>48</v>
      </c>
      <c r="C26" s="17" t="s">
        <v>26</v>
      </c>
      <c r="D26" s="13">
        <v>2.1122685185185185E-2</v>
      </c>
      <c r="E26" s="13">
        <v>8.7962962962962968E-3</v>
      </c>
      <c r="F26" s="13">
        <f t="shared" si="0"/>
        <v>1.2326388888888888E-2</v>
      </c>
      <c r="G26" s="2">
        <v>2</v>
      </c>
      <c r="H26" s="15">
        <v>29</v>
      </c>
      <c r="I26" s="1"/>
      <c r="K26" s="2"/>
      <c r="L26" s="32"/>
      <c r="M26" s="56"/>
      <c r="P26" s="49"/>
    </row>
    <row r="27" spans="1:16" x14ac:dyDescent="0.2">
      <c r="A27" s="33" t="s">
        <v>119</v>
      </c>
      <c r="B27" s="17" t="s">
        <v>113</v>
      </c>
      <c r="C27" s="17" t="s">
        <v>26</v>
      </c>
      <c r="D27" s="13">
        <v>2.1134259259259259E-2</v>
      </c>
      <c r="E27" s="13">
        <v>7.4074074074074068E-3</v>
      </c>
      <c r="F27" s="13">
        <f t="shared" si="0"/>
        <v>1.3726851851851851E-2</v>
      </c>
      <c r="G27" s="2">
        <v>11</v>
      </c>
      <c r="H27" s="15">
        <v>27</v>
      </c>
      <c r="I27" s="1"/>
      <c r="K27" s="2"/>
      <c r="L27" s="48"/>
      <c r="M27" s="55"/>
      <c r="P27" s="49"/>
    </row>
    <row r="28" spans="1:16" x14ac:dyDescent="0.2">
      <c r="A28" s="33" t="s">
        <v>119</v>
      </c>
      <c r="B28" s="17" t="s">
        <v>110</v>
      </c>
      <c r="C28" s="17" t="s">
        <v>26</v>
      </c>
      <c r="D28" s="34">
        <v>2.1134259259259259E-2</v>
      </c>
      <c r="E28" s="13">
        <v>7.2916666666666659E-3</v>
      </c>
      <c r="F28" s="13">
        <f t="shared" si="0"/>
        <v>1.3842592592592594E-2</v>
      </c>
      <c r="G28" s="2">
        <v>13</v>
      </c>
      <c r="H28" s="15">
        <v>27</v>
      </c>
      <c r="I28" s="1"/>
      <c r="K28" s="2"/>
      <c r="L28" s="32"/>
      <c r="M28" s="56"/>
      <c r="P28" s="49"/>
    </row>
    <row r="29" spans="1:16" x14ac:dyDescent="0.2">
      <c r="A29" s="33" t="s">
        <v>119</v>
      </c>
      <c r="B29" t="s">
        <v>102</v>
      </c>
      <c r="C29" s="17" t="s">
        <v>42</v>
      </c>
      <c r="D29" s="13">
        <v>2.1134259259259259E-2</v>
      </c>
      <c r="E29" s="13">
        <v>3.1249999999999997E-3</v>
      </c>
      <c r="F29" s="13">
        <f t="shared" si="0"/>
        <v>1.800925925925926E-2</v>
      </c>
      <c r="G29" s="2">
        <v>36</v>
      </c>
      <c r="H29" s="15">
        <v>27</v>
      </c>
      <c r="I29" s="1"/>
      <c r="K29" s="2"/>
      <c r="L29" s="32"/>
      <c r="M29" s="56"/>
      <c r="P29" s="49"/>
    </row>
    <row r="30" spans="1:16" x14ac:dyDescent="0.2">
      <c r="A30" s="33">
        <v>28</v>
      </c>
      <c r="B30" t="s">
        <v>25</v>
      </c>
      <c r="C30" s="17" t="s">
        <v>35</v>
      </c>
      <c r="D30" s="13">
        <v>2.1157407407407406E-2</v>
      </c>
      <c r="E30" s="13">
        <v>7.9861111111111122E-3</v>
      </c>
      <c r="F30" s="13">
        <f t="shared" si="0"/>
        <v>1.3171296296296294E-2</v>
      </c>
      <c r="G30" s="2">
        <v>9</v>
      </c>
      <c r="H30" s="15">
        <v>25</v>
      </c>
      <c r="I30">
        <v>78.489999999999995</v>
      </c>
      <c r="K30" s="2"/>
      <c r="L30" s="32"/>
      <c r="M30" s="56"/>
      <c r="P30" s="49"/>
    </row>
    <row r="31" spans="1:16" x14ac:dyDescent="0.2">
      <c r="A31" s="2">
        <v>29</v>
      </c>
      <c r="B31" t="s">
        <v>106</v>
      </c>
      <c r="C31" s="17" t="s">
        <v>27</v>
      </c>
      <c r="D31" s="13">
        <v>2.1180555555555553E-2</v>
      </c>
      <c r="E31" s="13">
        <v>5.3240740740740748E-3</v>
      </c>
      <c r="F31" s="13">
        <f t="shared" si="0"/>
        <v>1.5856481481481478E-2</v>
      </c>
      <c r="G31" s="2">
        <v>26</v>
      </c>
      <c r="H31" s="15">
        <v>24</v>
      </c>
      <c r="I31" s="1"/>
      <c r="K31" s="2"/>
      <c r="L31" s="32"/>
      <c r="M31" s="56"/>
      <c r="P31" s="49"/>
    </row>
    <row r="32" spans="1:16" x14ac:dyDescent="0.2">
      <c r="A32" s="33" t="s">
        <v>120</v>
      </c>
      <c r="B32" t="s">
        <v>67</v>
      </c>
      <c r="C32" s="17" t="s">
        <v>35</v>
      </c>
      <c r="D32" s="13">
        <v>2.1400462962962965E-2</v>
      </c>
      <c r="E32" s="13">
        <v>6.0185185185185177E-3</v>
      </c>
      <c r="F32" s="13">
        <f t="shared" si="0"/>
        <v>1.5381944444444448E-2</v>
      </c>
      <c r="G32" s="2">
        <v>22</v>
      </c>
      <c r="H32" s="15">
        <v>22.5</v>
      </c>
      <c r="I32" s="1"/>
      <c r="K32" s="2"/>
      <c r="L32" s="48"/>
      <c r="M32" s="55"/>
      <c r="P32" s="49"/>
    </row>
    <row r="33" spans="1:16" x14ac:dyDescent="0.2">
      <c r="A33" s="33" t="s">
        <v>120</v>
      </c>
      <c r="B33" t="s">
        <v>78</v>
      </c>
      <c r="C33" s="17" t="s">
        <v>29</v>
      </c>
      <c r="D33" s="13">
        <v>2.1400462962962965E-2</v>
      </c>
      <c r="E33" s="13">
        <v>5.3240740740740748E-3</v>
      </c>
      <c r="F33" s="13">
        <f t="shared" si="0"/>
        <v>1.607638888888889E-2</v>
      </c>
      <c r="G33" s="2">
        <v>28</v>
      </c>
      <c r="H33" s="15">
        <v>22.5</v>
      </c>
      <c r="I33" s="1"/>
      <c r="K33" s="2"/>
      <c r="L33" s="48"/>
      <c r="M33" s="55"/>
      <c r="P33" s="49"/>
    </row>
    <row r="34" spans="1:16" x14ac:dyDescent="0.2">
      <c r="A34" s="33" t="s">
        <v>49</v>
      </c>
      <c r="B34" t="s">
        <v>109</v>
      </c>
      <c r="C34" s="17" t="s">
        <v>26</v>
      </c>
      <c r="D34" s="13">
        <v>2.1446759259259259E-2</v>
      </c>
      <c r="E34" s="34">
        <v>6.5972222222222222E-3</v>
      </c>
      <c r="F34" s="13">
        <f t="shared" si="0"/>
        <v>1.4849537037037036E-2</v>
      </c>
      <c r="G34" s="2">
        <v>18</v>
      </c>
      <c r="H34" s="15">
        <v>20.5</v>
      </c>
      <c r="I34" s="1"/>
      <c r="K34" s="2"/>
      <c r="L34" s="48"/>
      <c r="M34" s="55"/>
      <c r="P34" s="49"/>
    </row>
    <row r="35" spans="1:16" x14ac:dyDescent="0.2">
      <c r="A35" s="33" t="s">
        <v>49</v>
      </c>
      <c r="B35" s="32" t="s">
        <v>122</v>
      </c>
      <c r="C35" s="17" t="s">
        <v>60</v>
      </c>
      <c r="D35" s="13">
        <v>2.1446759259259259E-2</v>
      </c>
      <c r="E35" s="13">
        <v>1.0416666666666667E-3</v>
      </c>
      <c r="F35" s="13">
        <f t="shared" si="0"/>
        <v>2.0405092592592593E-2</v>
      </c>
      <c r="G35" s="2">
        <v>42</v>
      </c>
      <c r="H35" s="15">
        <v>20.5</v>
      </c>
      <c r="I35" s="1"/>
      <c r="K35" s="2"/>
      <c r="L35" s="48"/>
      <c r="M35" s="55"/>
      <c r="P35" s="49"/>
    </row>
    <row r="36" spans="1:16" x14ac:dyDescent="0.2">
      <c r="A36" s="33">
        <v>34</v>
      </c>
      <c r="B36" t="s">
        <v>68</v>
      </c>
      <c r="C36" s="17" t="s">
        <v>35</v>
      </c>
      <c r="D36" s="13">
        <v>2.1458333333333333E-2</v>
      </c>
      <c r="E36" s="13">
        <v>3.2407407407407406E-3</v>
      </c>
      <c r="F36" s="13">
        <f t="shared" si="0"/>
        <v>1.8217592592592591E-2</v>
      </c>
      <c r="G36" s="2">
        <v>37</v>
      </c>
      <c r="H36" s="15">
        <v>19</v>
      </c>
      <c r="I36" s="1"/>
      <c r="K36" s="2"/>
      <c r="L36" s="32"/>
      <c r="M36" s="56"/>
      <c r="P36" s="49"/>
    </row>
    <row r="37" spans="1:16" x14ac:dyDescent="0.2">
      <c r="A37" s="33">
        <v>35</v>
      </c>
      <c r="B37" t="s">
        <v>38</v>
      </c>
      <c r="C37" s="17" t="s">
        <v>35</v>
      </c>
      <c r="D37" s="13">
        <v>2.1689814814814815E-2</v>
      </c>
      <c r="E37" s="13">
        <v>2.3148148148148151E-3</v>
      </c>
      <c r="F37" s="13">
        <f t="shared" si="0"/>
        <v>1.9375E-2</v>
      </c>
      <c r="G37" s="2">
        <v>40</v>
      </c>
      <c r="H37" s="15">
        <v>18</v>
      </c>
      <c r="I37" s="1"/>
      <c r="K37" s="2"/>
      <c r="L37" s="32"/>
      <c r="M37" s="56"/>
      <c r="P37" s="49"/>
    </row>
    <row r="38" spans="1:16" x14ac:dyDescent="0.2">
      <c r="A38" s="2">
        <v>36</v>
      </c>
      <c r="B38" t="s">
        <v>105</v>
      </c>
      <c r="C38" s="17" t="s">
        <v>60</v>
      </c>
      <c r="D38" s="13">
        <v>2.1724537037037039E-2</v>
      </c>
      <c r="E38" s="13">
        <v>5.5555555555555558E-3</v>
      </c>
      <c r="F38" s="13">
        <f t="shared" si="0"/>
        <v>1.6168981481481482E-2</v>
      </c>
      <c r="G38" s="2">
        <v>29</v>
      </c>
      <c r="H38" s="15">
        <v>17</v>
      </c>
      <c r="I38" s="1"/>
      <c r="K38" s="2"/>
      <c r="L38" s="32"/>
      <c r="M38" s="56"/>
      <c r="P38" s="49"/>
    </row>
    <row r="39" spans="1:16" x14ac:dyDescent="0.2">
      <c r="A39" s="33">
        <v>37</v>
      </c>
      <c r="B39" t="s">
        <v>118</v>
      </c>
      <c r="C39" s="17" t="s">
        <v>26</v>
      </c>
      <c r="D39" s="13">
        <v>2.1747685185185186E-2</v>
      </c>
      <c r="E39" s="13">
        <v>9.0277777777777787E-3</v>
      </c>
      <c r="F39" s="13">
        <f t="shared" si="0"/>
        <v>1.2719907407407407E-2</v>
      </c>
      <c r="G39" s="2">
        <v>4</v>
      </c>
      <c r="H39" s="15">
        <v>16</v>
      </c>
      <c r="I39" s="1"/>
      <c r="K39" s="2"/>
      <c r="L39" s="32"/>
      <c r="M39" s="56"/>
      <c r="P39" s="49"/>
    </row>
    <row r="40" spans="1:16" x14ac:dyDescent="0.2">
      <c r="A40" s="33" t="s">
        <v>54</v>
      </c>
      <c r="B40" t="s">
        <v>45</v>
      </c>
      <c r="C40" s="17" t="s">
        <v>26</v>
      </c>
      <c r="D40" s="13">
        <v>2.1759259259259259E-2</v>
      </c>
      <c r="E40" s="13">
        <v>7.1759259259259259E-3</v>
      </c>
      <c r="F40" s="13">
        <f t="shared" si="0"/>
        <v>1.4583333333333334E-2</v>
      </c>
      <c r="G40" s="2">
        <v>17</v>
      </c>
      <c r="H40" s="15">
        <v>14.5</v>
      </c>
      <c r="I40" s="1"/>
      <c r="K40" s="2"/>
      <c r="L40" s="48"/>
      <c r="M40" s="55"/>
      <c r="P40" s="49"/>
    </row>
    <row r="41" spans="1:16" x14ac:dyDescent="0.2">
      <c r="A41" s="33" t="s">
        <v>54</v>
      </c>
      <c r="B41" t="s">
        <v>108</v>
      </c>
      <c r="C41" s="17" t="s">
        <v>28</v>
      </c>
      <c r="D41" s="13">
        <v>2.1759259259259259E-2</v>
      </c>
      <c r="E41" s="13">
        <v>6.1342592592592594E-3</v>
      </c>
      <c r="F41" s="13">
        <f t="shared" si="0"/>
        <v>1.5625E-2</v>
      </c>
      <c r="G41" s="2">
        <v>23</v>
      </c>
      <c r="H41" s="15">
        <v>14.5</v>
      </c>
      <c r="I41" s="1"/>
      <c r="K41" s="2"/>
      <c r="L41" s="32"/>
      <c r="M41" s="55"/>
      <c r="P41" s="49"/>
    </row>
    <row r="42" spans="1:16" x14ac:dyDescent="0.2">
      <c r="A42" s="2">
        <v>40</v>
      </c>
      <c r="B42" t="s">
        <v>114</v>
      </c>
      <c r="C42" s="17" t="s">
        <v>26</v>
      </c>
      <c r="D42" s="13">
        <v>2.2060185185185183E-2</v>
      </c>
      <c r="E42" s="13">
        <v>7.5231481481481477E-3</v>
      </c>
      <c r="F42" s="13">
        <f t="shared" si="0"/>
        <v>1.4537037037037036E-2</v>
      </c>
      <c r="G42" s="33">
        <v>16</v>
      </c>
      <c r="H42" s="15">
        <v>13</v>
      </c>
      <c r="I42" s="1"/>
      <c r="K42" s="2"/>
      <c r="L42" s="32"/>
      <c r="M42" s="56"/>
      <c r="P42" s="49"/>
    </row>
    <row r="43" spans="1:16" x14ac:dyDescent="0.2">
      <c r="A43" s="2">
        <v>41</v>
      </c>
      <c r="B43" t="s">
        <v>104</v>
      </c>
      <c r="C43" s="17" t="s">
        <v>35</v>
      </c>
      <c r="D43" s="13">
        <v>2.2233796296296297E-2</v>
      </c>
      <c r="E43" s="13">
        <v>4.5138888888888893E-3</v>
      </c>
      <c r="F43" s="13">
        <f t="shared" si="0"/>
        <v>1.7719907407407406E-2</v>
      </c>
      <c r="G43" s="2">
        <v>34</v>
      </c>
      <c r="H43" s="15">
        <v>12</v>
      </c>
      <c r="I43" s="1"/>
      <c r="K43" s="2"/>
      <c r="L43" s="32"/>
      <c r="M43" s="56"/>
      <c r="P43" s="49"/>
    </row>
    <row r="44" spans="1:16" x14ac:dyDescent="0.2">
      <c r="A44" s="33">
        <v>42</v>
      </c>
      <c r="B44" t="s">
        <v>44</v>
      </c>
      <c r="C44" s="17" t="s">
        <v>26</v>
      </c>
      <c r="D44" s="13">
        <v>2.2465277777777778E-2</v>
      </c>
      <c r="E44" s="13">
        <v>5.6712962962962958E-3</v>
      </c>
      <c r="F44" s="13">
        <f t="shared" si="0"/>
        <v>1.6793981481481483E-2</v>
      </c>
      <c r="G44" s="2">
        <v>30</v>
      </c>
      <c r="H44" s="15">
        <v>11</v>
      </c>
      <c r="I44" s="1"/>
      <c r="K44" s="2"/>
      <c r="L44" s="32"/>
      <c r="M44" s="56"/>
      <c r="P44" s="49"/>
    </row>
    <row r="45" spans="1:16" x14ac:dyDescent="0.2">
      <c r="A45" s="33">
        <v>43</v>
      </c>
      <c r="B45" t="s">
        <v>73</v>
      </c>
      <c r="C45" s="17" t="s">
        <v>28</v>
      </c>
      <c r="D45" s="34">
        <v>2.3460648148148147E-2</v>
      </c>
      <c r="E45" s="13">
        <v>3.5879629629629629E-3</v>
      </c>
      <c r="F45" s="13">
        <f t="shared" si="0"/>
        <v>1.9872685185185184E-2</v>
      </c>
      <c r="G45" s="2">
        <v>41</v>
      </c>
      <c r="H45" s="15">
        <v>10</v>
      </c>
      <c r="I45" s="1"/>
      <c r="K45" s="2"/>
      <c r="L45" s="32"/>
      <c r="M45" s="56"/>
      <c r="P45" s="49"/>
    </row>
    <row r="46" spans="1:16" x14ac:dyDescent="0.2">
      <c r="A46" s="33"/>
      <c r="C46" s="17"/>
      <c r="D46" s="13"/>
      <c r="E46" s="13"/>
      <c r="F46" s="13"/>
      <c r="G46" s="33"/>
      <c r="H46" s="15"/>
      <c r="I46" s="1"/>
      <c r="L46" s="32"/>
      <c r="M46" s="12"/>
      <c r="P46" s="49"/>
    </row>
    <row r="47" spans="1:16" x14ac:dyDescent="0.2">
      <c r="C47" s="17"/>
      <c r="D47" s="13"/>
      <c r="E47" s="13"/>
      <c r="F47" s="13"/>
      <c r="H47" s="15"/>
      <c r="I47" s="1"/>
      <c r="L47" s="32"/>
      <c r="M47" s="12"/>
      <c r="P47" s="49"/>
    </row>
    <row r="48" spans="1:16" x14ac:dyDescent="0.2">
      <c r="C48" s="17"/>
      <c r="D48" s="13"/>
      <c r="E48" s="13"/>
      <c r="F48" s="13"/>
      <c r="H48" s="15"/>
      <c r="L48" s="32"/>
      <c r="M48" s="12"/>
      <c r="P48" s="49"/>
    </row>
    <row r="49" spans="2:16" x14ac:dyDescent="0.2">
      <c r="C49" s="17"/>
      <c r="D49" s="13"/>
      <c r="E49" s="13"/>
      <c r="F49" s="13"/>
      <c r="G49" s="33"/>
      <c r="H49" s="15"/>
      <c r="I49" s="1"/>
      <c r="L49" s="32"/>
      <c r="M49" s="12"/>
      <c r="P49" s="49"/>
    </row>
    <row r="50" spans="2:16" x14ac:dyDescent="0.2">
      <c r="C50" s="17"/>
      <c r="D50" s="13"/>
      <c r="E50" s="34"/>
      <c r="F50" s="13"/>
      <c r="H50" s="15"/>
      <c r="I50" s="1"/>
      <c r="L50" s="32"/>
      <c r="M50" s="12"/>
      <c r="P50" s="49"/>
    </row>
    <row r="51" spans="2:16" x14ac:dyDescent="0.2">
      <c r="C51" s="17"/>
      <c r="D51" s="13"/>
      <c r="E51" s="13"/>
      <c r="F51" s="13"/>
      <c r="H51" s="15"/>
      <c r="I51" s="1"/>
      <c r="L51" s="32"/>
      <c r="M51" s="12"/>
      <c r="P51" s="49"/>
    </row>
    <row r="52" spans="2:16" x14ac:dyDescent="0.2">
      <c r="C52" s="17"/>
      <c r="D52" s="13"/>
      <c r="E52" s="13"/>
      <c r="F52" s="13"/>
      <c r="H52" s="15"/>
      <c r="L52" s="32"/>
      <c r="M52" s="12"/>
      <c r="P52" s="49"/>
    </row>
    <row r="53" spans="2:16" x14ac:dyDescent="0.2">
      <c r="B53" s="17"/>
      <c r="C53" s="17"/>
      <c r="D53" s="13"/>
      <c r="E53" s="13"/>
      <c r="F53" s="13"/>
      <c r="H53" s="15"/>
      <c r="L53" s="32"/>
      <c r="M53" s="12"/>
      <c r="P53" s="49"/>
    </row>
    <row r="54" spans="2:16" x14ac:dyDescent="0.2">
      <c r="C54" s="17"/>
      <c r="D54" s="13"/>
      <c r="E54" s="13"/>
      <c r="F54" s="13"/>
      <c r="H54" s="15"/>
      <c r="L54" s="32"/>
      <c r="M54" s="12"/>
      <c r="P54" s="49"/>
    </row>
    <row r="55" spans="2:16" x14ac:dyDescent="0.2">
      <c r="C55" s="17"/>
      <c r="D55" s="13"/>
      <c r="E55" s="13"/>
      <c r="F55" s="13"/>
      <c r="H55" s="15"/>
      <c r="L55" s="32"/>
      <c r="M55" s="12"/>
      <c r="P55" s="49"/>
    </row>
    <row r="56" spans="2:16" x14ac:dyDescent="0.2">
      <c r="C56" s="17"/>
      <c r="D56" s="13"/>
      <c r="E56" s="13"/>
      <c r="F56" s="13"/>
      <c r="H56" s="15"/>
      <c r="L56" s="32"/>
      <c r="M56" s="12"/>
      <c r="P56" s="49"/>
    </row>
    <row r="57" spans="2:16" x14ac:dyDescent="0.2">
      <c r="C57" s="17"/>
      <c r="D57" s="13"/>
      <c r="E57" s="13"/>
      <c r="F57" s="13"/>
      <c r="H57" s="15"/>
      <c r="L57" s="32"/>
      <c r="M57" s="12"/>
      <c r="P57" s="49"/>
    </row>
    <row r="58" spans="2:16" x14ac:dyDescent="0.2">
      <c r="C58" s="17"/>
      <c r="D58" s="13"/>
      <c r="E58" s="13"/>
      <c r="F58" s="13"/>
      <c r="H58" s="15"/>
      <c r="L58" s="32"/>
      <c r="M58" s="12"/>
      <c r="P58" s="49"/>
    </row>
    <row r="59" spans="2:16" x14ac:dyDescent="0.2">
      <c r="C59" s="17"/>
      <c r="D59" s="13"/>
      <c r="E59" s="13"/>
      <c r="F59" s="13"/>
      <c r="G59" s="33"/>
      <c r="H59" s="15"/>
      <c r="L59" s="32"/>
      <c r="M59" s="12"/>
      <c r="P59" s="49"/>
    </row>
    <row r="60" spans="2:16" x14ac:dyDescent="0.2">
      <c r="C60" s="17"/>
      <c r="D60" s="13"/>
      <c r="E60" s="13"/>
      <c r="F60" s="13"/>
      <c r="H60" s="15"/>
      <c r="L60" s="32"/>
      <c r="M60" s="12"/>
      <c r="P60" s="49"/>
    </row>
    <row r="61" spans="2:16" x14ac:dyDescent="0.2">
      <c r="C61" s="17"/>
      <c r="D61" s="13"/>
      <c r="E61" s="13"/>
      <c r="F61" s="13"/>
      <c r="H61" s="15"/>
      <c r="L61" s="32"/>
      <c r="M61" s="12"/>
      <c r="P61" s="49"/>
    </row>
    <row r="62" spans="2:16" x14ac:dyDescent="0.2">
      <c r="C62" s="17"/>
      <c r="D62" s="13"/>
      <c r="E62" s="13"/>
      <c r="F62" s="13"/>
      <c r="H62" s="15"/>
      <c r="L62" s="32"/>
      <c r="M62" s="12"/>
      <c r="P62" s="49"/>
    </row>
    <row r="63" spans="2:16" x14ac:dyDescent="0.2">
      <c r="C63" s="17"/>
      <c r="D63" s="13"/>
      <c r="E63" s="13"/>
      <c r="F63" s="13"/>
      <c r="H63" s="15"/>
      <c r="L63" s="32"/>
      <c r="M63" s="12"/>
      <c r="P63" s="49"/>
    </row>
    <row r="64" spans="2:16" x14ac:dyDescent="0.2">
      <c r="C64" s="17"/>
      <c r="D64" s="13"/>
      <c r="E64" s="13"/>
      <c r="F64" s="13"/>
      <c r="H64" s="15"/>
      <c r="L64" s="33"/>
      <c r="P64" s="49"/>
    </row>
    <row r="65" spans="2:16" x14ac:dyDescent="0.2">
      <c r="C65" s="17"/>
      <c r="D65" s="13"/>
      <c r="E65" s="13"/>
      <c r="F65" s="13"/>
      <c r="H65" s="15"/>
      <c r="L65" s="33"/>
      <c r="P65" s="49"/>
    </row>
    <row r="66" spans="2:16" x14ac:dyDescent="0.2">
      <c r="C66" s="17"/>
      <c r="D66" s="13"/>
      <c r="E66" s="13"/>
      <c r="F66" s="13"/>
      <c r="H66" s="15"/>
      <c r="P66" s="49"/>
    </row>
    <row r="67" spans="2:16" x14ac:dyDescent="0.2">
      <c r="C67" s="17"/>
      <c r="D67" s="13"/>
      <c r="E67" s="13"/>
      <c r="F67" s="13"/>
      <c r="H67" s="15"/>
      <c r="L67" s="33"/>
      <c r="P67" s="49"/>
    </row>
    <row r="68" spans="2:16" x14ac:dyDescent="0.2">
      <c r="C68" s="17"/>
      <c r="D68" s="13"/>
      <c r="E68" s="13"/>
      <c r="F68" s="13"/>
      <c r="H68" s="15"/>
      <c r="L68" s="33"/>
      <c r="P68" s="49"/>
    </row>
    <row r="69" spans="2:16" x14ac:dyDescent="0.2">
      <c r="C69" s="17"/>
      <c r="D69" s="13"/>
      <c r="E69" s="13"/>
      <c r="F69" s="13"/>
      <c r="H69" s="15"/>
      <c r="L69" s="33"/>
      <c r="P69" s="49"/>
    </row>
    <row r="70" spans="2:16" x14ac:dyDescent="0.2">
      <c r="C70" s="17"/>
      <c r="D70" s="13"/>
      <c r="E70" s="13"/>
      <c r="F70" s="13"/>
      <c r="H70" s="15"/>
    </row>
    <row r="71" spans="2:16" x14ac:dyDescent="0.2">
      <c r="C71" s="17"/>
      <c r="D71" s="13"/>
      <c r="E71" s="13"/>
      <c r="F71" s="13"/>
      <c r="H71" s="15"/>
    </row>
    <row r="72" spans="2:16" x14ac:dyDescent="0.2">
      <c r="B72" s="12"/>
      <c r="C72" s="12"/>
      <c r="D72" s="13"/>
      <c r="E72" s="13"/>
      <c r="F72" s="13"/>
      <c r="H72" s="15"/>
    </row>
    <row r="73" spans="2:16" x14ac:dyDescent="0.2">
      <c r="B73" s="12"/>
      <c r="C73" s="12"/>
      <c r="D73" s="13"/>
      <c r="E73" s="13"/>
      <c r="F73" s="13"/>
      <c r="H73" s="15"/>
    </row>
    <row r="74" spans="2:16" x14ac:dyDescent="0.2">
      <c r="B74" s="12"/>
      <c r="C74" s="12"/>
      <c r="D74" s="13"/>
      <c r="E74" s="13"/>
      <c r="F74" s="13"/>
      <c r="H74" s="15"/>
    </row>
    <row r="75" spans="2:16" x14ac:dyDescent="0.2">
      <c r="B75" s="12"/>
      <c r="C75" s="12"/>
      <c r="D75" s="13"/>
      <c r="E75" s="13"/>
      <c r="F75" s="13"/>
      <c r="H75" s="15"/>
    </row>
    <row r="76" spans="2:16" x14ac:dyDescent="0.2">
      <c r="B76" s="12"/>
      <c r="C76" s="12"/>
      <c r="D76" s="13"/>
      <c r="E76" s="13"/>
      <c r="F76" s="13"/>
      <c r="H76" s="15"/>
    </row>
    <row r="77" spans="2:16" x14ac:dyDescent="0.2">
      <c r="B77" s="12"/>
      <c r="C77" s="12"/>
      <c r="D77" s="13"/>
      <c r="E77" s="13"/>
      <c r="F77" s="13"/>
      <c r="H77" s="15"/>
    </row>
    <row r="78" spans="2:16" x14ac:dyDescent="0.2">
      <c r="B78" s="12"/>
      <c r="C78" s="12"/>
      <c r="D78" s="13"/>
      <c r="E78" s="13"/>
      <c r="F78" s="13"/>
      <c r="H78" s="15"/>
    </row>
    <row r="79" spans="2:16" x14ac:dyDescent="0.2">
      <c r="B79" s="12"/>
      <c r="C79" s="12"/>
      <c r="D79" s="13"/>
      <c r="E79" s="13"/>
      <c r="F79" s="13"/>
      <c r="H79" s="15"/>
    </row>
    <row r="80" spans="2:16" x14ac:dyDescent="0.2">
      <c r="B80" s="12"/>
      <c r="C80" s="12"/>
      <c r="D80" s="13"/>
      <c r="E80" s="13"/>
      <c r="F80" s="13"/>
      <c r="H80" s="15"/>
    </row>
    <row r="81" spans="2:8" x14ac:dyDescent="0.2">
      <c r="B81" s="12"/>
      <c r="C81" s="12"/>
      <c r="D81" s="13"/>
      <c r="E81" s="13"/>
      <c r="F81" s="13"/>
      <c r="H81" s="15"/>
    </row>
    <row r="82" spans="2:8" x14ac:dyDescent="0.2">
      <c r="B82" s="12"/>
      <c r="C82" s="12"/>
      <c r="D82" s="13"/>
      <c r="E82" s="13"/>
      <c r="F82" s="13"/>
      <c r="H82" s="15"/>
    </row>
    <row r="83" spans="2:8" x14ac:dyDescent="0.2">
      <c r="B83" s="12"/>
      <c r="C83" s="12"/>
      <c r="D83" s="13"/>
      <c r="E83" s="13"/>
      <c r="F83" s="13"/>
      <c r="H83" s="15"/>
    </row>
    <row r="84" spans="2:8" x14ac:dyDescent="0.2">
      <c r="B84" s="12"/>
      <c r="C84" s="12"/>
      <c r="D84" s="13"/>
      <c r="E84" s="13"/>
      <c r="F84" s="13"/>
      <c r="H84" s="15"/>
    </row>
    <row r="85" spans="2:8" x14ac:dyDescent="0.2">
      <c r="B85" s="12"/>
      <c r="C85" s="12"/>
      <c r="D85" s="13"/>
      <c r="E85" s="13"/>
      <c r="F85" s="13"/>
      <c r="H85" s="15"/>
    </row>
    <row r="86" spans="2:8" x14ac:dyDescent="0.2">
      <c r="B86" s="12"/>
      <c r="C86" s="12"/>
      <c r="D86" s="13"/>
      <c r="E86" s="13"/>
      <c r="F86" s="13"/>
      <c r="H86" s="15"/>
    </row>
    <row r="87" spans="2:8" x14ac:dyDescent="0.2">
      <c r="B87" s="12"/>
      <c r="C87" s="12"/>
      <c r="D87" s="13"/>
      <c r="E87" s="13"/>
      <c r="F87" s="13"/>
      <c r="H87" s="15"/>
    </row>
    <row r="88" spans="2:8" x14ac:dyDescent="0.2">
      <c r="B88" s="12"/>
      <c r="C88" s="12"/>
      <c r="D88" s="13"/>
      <c r="E88" s="13"/>
      <c r="F88" s="13"/>
      <c r="H88" s="15"/>
    </row>
    <row r="89" spans="2:8" x14ac:dyDescent="0.2">
      <c r="B89" s="12"/>
      <c r="C89" s="12"/>
      <c r="D89" s="13"/>
      <c r="E89" s="13"/>
      <c r="F89" s="13"/>
      <c r="H89" s="15"/>
    </row>
    <row r="90" spans="2:8" x14ac:dyDescent="0.2">
      <c r="B90" s="12"/>
      <c r="C90" s="12"/>
      <c r="D90" s="13"/>
      <c r="E90" s="13"/>
      <c r="F90" s="13"/>
      <c r="H90" s="15"/>
    </row>
    <row r="91" spans="2:8" x14ac:dyDescent="0.2">
      <c r="B91" s="12"/>
      <c r="C91" s="12"/>
      <c r="D91" s="13"/>
      <c r="E91" s="13"/>
      <c r="F91" s="13"/>
      <c r="H91" s="15"/>
    </row>
    <row r="92" spans="2:8" x14ac:dyDescent="0.2">
      <c r="B92" s="12"/>
      <c r="C92" s="12"/>
      <c r="D92" s="13"/>
      <c r="E92" s="13"/>
      <c r="F92" s="13"/>
      <c r="H92" s="15"/>
    </row>
    <row r="93" spans="2:8" x14ac:dyDescent="0.2">
      <c r="B93" s="12"/>
      <c r="C93" s="12"/>
      <c r="D93" s="13"/>
      <c r="E93" s="13"/>
      <c r="F93" s="13"/>
      <c r="H93" s="15"/>
    </row>
    <row r="94" spans="2:8" x14ac:dyDescent="0.2">
      <c r="B94" s="12"/>
      <c r="C94" s="12"/>
      <c r="D94" s="13"/>
      <c r="E94" s="13"/>
      <c r="F94" s="13"/>
      <c r="H94" s="15"/>
    </row>
    <row r="95" spans="2:8" x14ac:dyDescent="0.2">
      <c r="B95" s="12"/>
      <c r="C95" s="12"/>
      <c r="D95" s="13"/>
      <c r="E95" s="13"/>
      <c r="F95" s="13"/>
      <c r="H95" s="15"/>
    </row>
    <row r="96" spans="2:8" x14ac:dyDescent="0.2">
      <c r="B96" s="12"/>
      <c r="C96" s="12"/>
      <c r="D96" s="13"/>
      <c r="E96" s="13"/>
      <c r="F96" s="13"/>
      <c r="H96" s="15"/>
    </row>
    <row r="97" spans="2:8" x14ac:dyDescent="0.2">
      <c r="B97" s="12"/>
      <c r="C97" s="12"/>
      <c r="D97" s="13"/>
      <c r="E97" s="13"/>
      <c r="F97" s="13"/>
      <c r="H97" s="15"/>
    </row>
    <row r="98" spans="2:8" x14ac:dyDescent="0.2">
      <c r="B98" s="12"/>
      <c r="C98" s="12"/>
      <c r="D98" s="13"/>
      <c r="E98" s="13"/>
      <c r="F98" s="13"/>
      <c r="H98" s="15"/>
    </row>
    <row r="99" spans="2:8" x14ac:dyDescent="0.2">
      <c r="B99" s="12"/>
      <c r="C99" s="12"/>
      <c r="D99" s="13"/>
      <c r="E99" s="13"/>
      <c r="F99" s="13"/>
      <c r="H99" s="15"/>
    </row>
    <row r="100" spans="2:8" x14ac:dyDescent="0.2">
      <c r="B100" s="12"/>
      <c r="C100" s="12"/>
      <c r="D100" s="13"/>
      <c r="E100" s="13"/>
      <c r="F100" s="13"/>
      <c r="H100" s="15"/>
    </row>
    <row r="101" spans="2:8" x14ac:dyDescent="0.2">
      <c r="B101" s="12"/>
      <c r="C101" s="12"/>
      <c r="D101" s="13"/>
      <c r="E101" s="13"/>
      <c r="F101" s="13"/>
      <c r="H101" s="15"/>
    </row>
    <row r="102" spans="2:8" x14ac:dyDescent="0.2">
      <c r="B102" s="12"/>
      <c r="C102" s="12"/>
      <c r="E102" s="13"/>
      <c r="F102" s="13"/>
    </row>
    <row r="103" spans="2:8" x14ac:dyDescent="0.2">
      <c r="B103" s="12"/>
      <c r="C103" s="12"/>
      <c r="E103" s="13"/>
      <c r="F103" s="13"/>
    </row>
    <row r="104" spans="2:8" x14ac:dyDescent="0.2">
      <c r="E104" s="13"/>
      <c r="F104" s="13"/>
    </row>
    <row r="105" spans="2:8" x14ac:dyDescent="0.2">
      <c r="E105" s="13"/>
      <c r="F105" s="13"/>
    </row>
    <row r="106" spans="2:8" x14ac:dyDescent="0.2">
      <c r="E106" s="13"/>
      <c r="F106" s="13"/>
    </row>
    <row r="107" spans="2:8" x14ac:dyDescent="0.2">
      <c r="E107" s="13"/>
      <c r="F107" s="13"/>
    </row>
    <row r="108" spans="2:8" x14ac:dyDescent="0.2">
      <c r="E108" s="13"/>
      <c r="F108" s="13"/>
    </row>
    <row r="109" spans="2:8" x14ac:dyDescent="0.2">
      <c r="E109" s="13"/>
      <c r="F109" s="13"/>
    </row>
    <row r="110" spans="2:8" x14ac:dyDescent="0.2">
      <c r="E110" s="13"/>
      <c r="F110" s="13"/>
    </row>
    <row r="111" spans="2:8" x14ac:dyDescent="0.2">
      <c r="E111" s="13"/>
      <c r="F111" s="13"/>
    </row>
    <row r="112" spans="2:8" x14ac:dyDescent="0.2">
      <c r="E112" s="13"/>
      <c r="F112" s="13"/>
    </row>
    <row r="113" spans="5:6" x14ac:dyDescent="0.2">
      <c r="E113" s="13"/>
      <c r="F113" s="13"/>
    </row>
    <row r="114" spans="5:6" x14ac:dyDescent="0.2">
      <c r="E114" s="13"/>
      <c r="F114" s="13"/>
    </row>
    <row r="115" spans="5:6" x14ac:dyDescent="0.2">
      <c r="E115" s="13"/>
      <c r="F115" s="13"/>
    </row>
    <row r="116" spans="5:6" x14ac:dyDescent="0.2">
      <c r="E116" s="13"/>
      <c r="F116" s="13"/>
    </row>
    <row r="117" spans="5:6" x14ac:dyDescent="0.2">
      <c r="E117" s="13"/>
      <c r="F117" s="13"/>
    </row>
    <row r="118" spans="5:6" x14ac:dyDescent="0.2">
      <c r="E118" s="13"/>
      <c r="F118" s="13"/>
    </row>
    <row r="119" spans="5:6" x14ac:dyDescent="0.2">
      <c r="E119" s="13"/>
      <c r="F119" s="13"/>
    </row>
    <row r="120" spans="5:6" x14ac:dyDescent="0.2">
      <c r="E120" s="13"/>
      <c r="F120" s="13"/>
    </row>
    <row r="121" spans="5:6" x14ac:dyDescent="0.2">
      <c r="E121" s="13"/>
      <c r="F121" s="13"/>
    </row>
    <row r="122" spans="5:6" x14ac:dyDescent="0.2">
      <c r="E122" s="13"/>
      <c r="F122" s="13"/>
    </row>
    <row r="123" spans="5:6" x14ac:dyDescent="0.2">
      <c r="E123" s="13"/>
      <c r="F123" s="13"/>
    </row>
    <row r="124" spans="5:6" x14ac:dyDescent="0.2">
      <c r="E124" s="13"/>
      <c r="F124" s="13"/>
    </row>
    <row r="125" spans="5:6" x14ac:dyDescent="0.2">
      <c r="E125" s="13"/>
      <c r="F125" s="13"/>
    </row>
    <row r="126" spans="5:6" x14ac:dyDescent="0.2">
      <c r="E126" s="13"/>
      <c r="F126" s="13"/>
    </row>
    <row r="127" spans="5:6" x14ac:dyDescent="0.2">
      <c r="E127" s="13"/>
      <c r="F127" s="13"/>
    </row>
    <row r="128" spans="5:6" x14ac:dyDescent="0.2">
      <c r="E128" s="13"/>
      <c r="F128" s="13"/>
    </row>
    <row r="129" spans="5:6" x14ac:dyDescent="0.2">
      <c r="E129" s="13"/>
      <c r="F129" s="13"/>
    </row>
    <row r="130" spans="5:6" x14ac:dyDescent="0.2">
      <c r="E130" s="13"/>
      <c r="F130" s="13"/>
    </row>
    <row r="131" spans="5:6" x14ac:dyDescent="0.2">
      <c r="E131" s="13"/>
      <c r="F131" s="13"/>
    </row>
    <row r="132" spans="5:6" x14ac:dyDescent="0.2">
      <c r="E132" s="13"/>
      <c r="F132" s="13"/>
    </row>
    <row r="133" spans="5:6" x14ac:dyDescent="0.2">
      <c r="E133" s="13"/>
      <c r="F133" s="13"/>
    </row>
    <row r="134" spans="5:6" x14ac:dyDescent="0.2">
      <c r="E134" s="13"/>
      <c r="F134" s="13"/>
    </row>
    <row r="135" spans="5:6" x14ac:dyDescent="0.2">
      <c r="E135" s="13"/>
      <c r="F135" s="13"/>
    </row>
    <row r="136" spans="5:6" x14ac:dyDescent="0.2">
      <c r="E136" s="13"/>
      <c r="F136" s="13"/>
    </row>
    <row r="137" spans="5:6" x14ac:dyDescent="0.2">
      <c r="E137" s="13"/>
      <c r="F137" s="13"/>
    </row>
    <row r="138" spans="5:6" x14ac:dyDescent="0.2">
      <c r="E138" s="13"/>
      <c r="F138" s="13"/>
    </row>
    <row r="139" spans="5:6" x14ac:dyDescent="0.2">
      <c r="E139" s="13"/>
      <c r="F139" s="13"/>
    </row>
    <row r="140" spans="5:6" x14ac:dyDescent="0.2">
      <c r="E140" s="13"/>
      <c r="F140" s="13"/>
    </row>
    <row r="141" spans="5:6" x14ac:dyDescent="0.2">
      <c r="E141" s="13"/>
      <c r="F141" s="13"/>
    </row>
    <row r="142" spans="5:6" x14ac:dyDescent="0.2">
      <c r="E142" s="13"/>
      <c r="F142" s="13"/>
    </row>
    <row r="143" spans="5:6" x14ac:dyDescent="0.2">
      <c r="E143" s="13"/>
      <c r="F143" s="13"/>
    </row>
    <row r="144" spans="5:6" x14ac:dyDescent="0.2">
      <c r="E144" s="13"/>
      <c r="F144" s="13"/>
    </row>
    <row r="145" spans="5:6" x14ac:dyDescent="0.2">
      <c r="E145" s="13"/>
      <c r="F145" s="13"/>
    </row>
    <row r="146" spans="5:6" x14ac:dyDescent="0.2">
      <c r="E146" s="13"/>
      <c r="F146" s="13"/>
    </row>
    <row r="147" spans="5:6" x14ac:dyDescent="0.2">
      <c r="E147" s="13"/>
      <c r="F147" s="13"/>
    </row>
    <row r="148" spans="5:6" x14ac:dyDescent="0.2">
      <c r="E148" s="13"/>
      <c r="F148" s="13"/>
    </row>
    <row r="149" spans="5:6" x14ac:dyDescent="0.2">
      <c r="E149" s="13"/>
      <c r="F149" s="13"/>
    </row>
    <row r="150" spans="5:6" x14ac:dyDescent="0.2">
      <c r="E150" s="13"/>
      <c r="F150" s="13"/>
    </row>
    <row r="151" spans="5:6" x14ac:dyDescent="0.2">
      <c r="E151" s="13"/>
      <c r="F151" s="13"/>
    </row>
    <row r="152" spans="5:6" x14ac:dyDescent="0.2">
      <c r="E152" s="13"/>
      <c r="F152" s="13"/>
    </row>
    <row r="153" spans="5:6" x14ac:dyDescent="0.2">
      <c r="E153" s="13"/>
      <c r="F153" s="13"/>
    </row>
    <row r="154" spans="5:6" x14ac:dyDescent="0.2">
      <c r="E154" s="13"/>
      <c r="F154" s="13"/>
    </row>
    <row r="155" spans="5:6" x14ac:dyDescent="0.2">
      <c r="E155" s="13"/>
      <c r="F155" s="13"/>
    </row>
    <row r="156" spans="5:6" x14ac:dyDescent="0.2">
      <c r="E156" s="13"/>
      <c r="F156" s="13"/>
    </row>
    <row r="157" spans="5:6" x14ac:dyDescent="0.2">
      <c r="E157" s="13"/>
      <c r="F157" s="13"/>
    </row>
    <row r="158" spans="5:6" x14ac:dyDescent="0.2">
      <c r="E158" s="13"/>
      <c r="F158" s="13"/>
    </row>
    <row r="159" spans="5:6" x14ac:dyDescent="0.2">
      <c r="E159" s="13"/>
      <c r="F159" s="13"/>
    </row>
    <row r="160" spans="5:6" x14ac:dyDescent="0.2">
      <c r="E160" s="13"/>
    </row>
    <row r="161" spans="5:5" x14ac:dyDescent="0.2">
      <c r="E161" s="13"/>
    </row>
  </sheetData>
  <autoFilter ref="A2:H69"/>
  <sortState ref="A3:G45">
    <sortCondition ref="A3:A45"/>
  </sortState>
  <mergeCells count="1">
    <mergeCell ref="A1:H1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>
      <selection activeCell="M31" sqref="M31"/>
    </sheetView>
  </sheetViews>
  <sheetFormatPr defaultRowHeight="12.75" x14ac:dyDescent="0.2"/>
  <cols>
    <col min="1" max="1" width="7.7109375" style="2" bestFit="1" customWidth="1"/>
    <col min="2" max="2" width="22.85546875" bestFit="1" customWidth="1"/>
    <col min="3" max="3" width="14" customWidth="1"/>
    <col min="4" max="4" width="8.42578125" style="13" bestFit="1" customWidth="1"/>
    <col min="5" max="5" width="8.7109375" style="2" customWidth="1"/>
    <col min="6" max="6" width="8.140625" style="2" bestFit="1" customWidth="1"/>
    <col min="7" max="7" width="8.7109375" style="2" customWidth="1"/>
    <col min="8" max="8" width="6.28515625" style="9" bestFit="1" customWidth="1"/>
    <col min="10" max="10" width="19" style="2" bestFit="1" customWidth="1"/>
    <col min="11" max="11" width="9.140625" style="2"/>
    <col min="13" max="13" width="9.140625" style="2"/>
    <col min="14" max="14" width="22.85546875" style="32" bestFit="1" customWidth="1"/>
    <col min="15" max="15" width="12" bestFit="1" customWidth="1"/>
    <col min="16" max="16" width="20.85546875" customWidth="1"/>
    <col min="17" max="17" width="13.5703125" bestFit="1" customWidth="1"/>
  </cols>
  <sheetData>
    <row r="1" spans="1:10" ht="20.25" x14ac:dyDescent="0.3">
      <c r="A1" s="58" t="s">
        <v>89</v>
      </c>
      <c r="B1" s="58"/>
      <c r="C1" s="58"/>
      <c r="D1" s="58"/>
      <c r="E1" s="58"/>
      <c r="F1" s="58"/>
      <c r="G1" s="58"/>
      <c r="H1" s="58"/>
    </row>
    <row r="2" spans="1:10" ht="25.5" x14ac:dyDescent="0.2">
      <c r="A2" s="3" t="s">
        <v>0</v>
      </c>
      <c r="B2" s="4" t="s">
        <v>1</v>
      </c>
      <c r="C2" s="4" t="s">
        <v>2</v>
      </c>
      <c r="D2" s="10" t="s">
        <v>22</v>
      </c>
      <c r="E2" s="3" t="s">
        <v>4</v>
      </c>
      <c r="F2" s="3" t="s">
        <v>5</v>
      </c>
      <c r="G2" s="3" t="s">
        <v>6</v>
      </c>
      <c r="H2" s="9" t="s">
        <v>7</v>
      </c>
      <c r="I2" s="3" t="s">
        <v>21</v>
      </c>
    </row>
    <row r="3" spans="1:10" x14ac:dyDescent="0.2">
      <c r="A3" s="2">
        <v>1</v>
      </c>
      <c r="B3" s="32" t="s">
        <v>75</v>
      </c>
      <c r="C3" s="12" t="s">
        <v>26</v>
      </c>
      <c r="D3" s="13">
        <v>2.0081018518518519E-2</v>
      </c>
      <c r="E3" s="13">
        <v>4.5138888888888893E-3</v>
      </c>
      <c r="F3" s="13">
        <f t="shared" ref="F3:F33" si="0">D3-E3</f>
        <v>1.5567129629629629E-2</v>
      </c>
      <c r="G3" s="2">
        <v>21</v>
      </c>
      <c r="H3" s="15">
        <v>60</v>
      </c>
      <c r="I3" s="43"/>
    </row>
    <row r="4" spans="1:10" x14ac:dyDescent="0.2">
      <c r="A4" s="2">
        <v>2</v>
      </c>
      <c r="B4" s="32" t="s">
        <v>52</v>
      </c>
      <c r="C4" s="12" t="s">
        <v>28</v>
      </c>
      <c r="D4" s="13">
        <v>2.0358796296296295E-2</v>
      </c>
      <c r="E4" s="13">
        <v>4.5138888888888893E-3</v>
      </c>
      <c r="F4" s="13">
        <f t="shared" si="0"/>
        <v>1.5844907407407405E-2</v>
      </c>
      <c r="G4" s="2">
        <v>23</v>
      </c>
      <c r="H4" s="15">
        <v>55</v>
      </c>
      <c r="I4" s="42"/>
    </row>
    <row r="5" spans="1:10" x14ac:dyDescent="0.2">
      <c r="A5" s="2">
        <v>3</v>
      </c>
      <c r="B5" s="32" t="s">
        <v>55</v>
      </c>
      <c r="C5" s="12" t="s">
        <v>26</v>
      </c>
      <c r="D5" s="13">
        <v>2.0497685185185185E-2</v>
      </c>
      <c r="E5" s="13">
        <v>8.564814814814815E-3</v>
      </c>
      <c r="F5" s="13">
        <f t="shared" si="0"/>
        <v>1.193287037037037E-2</v>
      </c>
      <c r="G5" s="2">
        <v>1</v>
      </c>
      <c r="H5" s="15">
        <v>50</v>
      </c>
      <c r="I5" s="43"/>
    </row>
    <row r="6" spans="1:10" x14ac:dyDescent="0.2">
      <c r="A6" s="2">
        <v>4</v>
      </c>
      <c r="B6" s="32" t="s">
        <v>50</v>
      </c>
      <c r="C6" s="12" t="s">
        <v>42</v>
      </c>
      <c r="D6" s="13">
        <v>2.0520833333333332E-2</v>
      </c>
      <c r="E6" s="13">
        <v>3.2407407407407406E-3</v>
      </c>
      <c r="F6" s="13">
        <f t="shared" si="0"/>
        <v>1.728009259259259E-2</v>
      </c>
      <c r="G6" s="2">
        <v>31</v>
      </c>
      <c r="H6" s="15">
        <v>49</v>
      </c>
      <c r="I6" s="42"/>
    </row>
    <row r="7" spans="1:10" x14ac:dyDescent="0.2">
      <c r="A7" s="2">
        <v>5</v>
      </c>
      <c r="B7" s="32" t="s">
        <v>46</v>
      </c>
      <c r="C7" s="12" t="s">
        <v>26</v>
      </c>
      <c r="D7" s="13">
        <v>2.0555555555555556E-2</v>
      </c>
      <c r="E7" s="13">
        <v>5.0925925925925921E-3</v>
      </c>
      <c r="F7" s="13">
        <f t="shared" si="0"/>
        <v>1.5462962962962963E-2</v>
      </c>
      <c r="G7" s="2">
        <v>19</v>
      </c>
      <c r="H7" s="15">
        <v>48</v>
      </c>
      <c r="I7" s="42"/>
    </row>
    <row r="8" spans="1:10" x14ac:dyDescent="0.2">
      <c r="A8" s="2">
        <v>6</v>
      </c>
      <c r="B8" s="32" t="s">
        <v>74</v>
      </c>
      <c r="C8" s="12" t="s">
        <v>60</v>
      </c>
      <c r="D8" s="13">
        <v>2.0833333333333332E-2</v>
      </c>
      <c r="E8" s="13">
        <v>4.5138888888888893E-3</v>
      </c>
      <c r="F8" s="13">
        <f t="shared" si="0"/>
        <v>1.6319444444444442E-2</v>
      </c>
      <c r="G8" s="2">
        <v>27</v>
      </c>
      <c r="H8" s="15">
        <v>47</v>
      </c>
      <c r="I8" s="42"/>
    </row>
    <row r="9" spans="1:10" x14ac:dyDescent="0.2">
      <c r="A9" s="2">
        <v>7</v>
      </c>
      <c r="B9" s="32" t="s">
        <v>51</v>
      </c>
      <c r="C9" s="12" t="s">
        <v>26</v>
      </c>
      <c r="D9" s="13">
        <v>2.0856481481481479E-2</v>
      </c>
      <c r="E9" s="13">
        <v>8.217592592592594E-3</v>
      </c>
      <c r="F9" s="13">
        <f t="shared" si="0"/>
        <v>1.2638888888888885E-2</v>
      </c>
      <c r="G9" s="33">
        <v>5</v>
      </c>
      <c r="H9" s="15">
        <v>46</v>
      </c>
      <c r="I9" s="43"/>
    </row>
    <row r="10" spans="1:10" x14ac:dyDescent="0.2">
      <c r="A10" s="2">
        <v>8</v>
      </c>
      <c r="B10" t="s">
        <v>123</v>
      </c>
      <c r="C10" s="12" t="s">
        <v>26</v>
      </c>
      <c r="D10" s="13">
        <v>2.0868055555555556E-2</v>
      </c>
      <c r="E10" s="13">
        <v>8.564814814814815E-3</v>
      </c>
      <c r="F10" s="13">
        <f t="shared" si="0"/>
        <v>1.2303240740740741E-2</v>
      </c>
      <c r="G10" s="33">
        <v>3</v>
      </c>
      <c r="H10" s="15">
        <v>45</v>
      </c>
      <c r="I10" s="42"/>
    </row>
    <row r="11" spans="1:10" x14ac:dyDescent="0.2">
      <c r="A11" s="2">
        <v>9</v>
      </c>
      <c r="B11" s="32" t="s">
        <v>32</v>
      </c>
      <c r="C11" s="12" t="s">
        <v>28</v>
      </c>
      <c r="D11" s="13">
        <v>2.0902777777777781E-2</v>
      </c>
      <c r="E11" s="13">
        <v>5.3240740740740748E-3</v>
      </c>
      <c r="F11" s="13">
        <f t="shared" si="0"/>
        <v>1.5578703703703706E-2</v>
      </c>
      <c r="G11" s="2">
        <v>22</v>
      </c>
      <c r="H11" s="15">
        <v>44</v>
      </c>
      <c r="I11" s="42"/>
    </row>
    <row r="12" spans="1:10" x14ac:dyDescent="0.2">
      <c r="A12" s="2">
        <v>10</v>
      </c>
      <c r="B12" s="32" t="s">
        <v>33</v>
      </c>
      <c r="C12" s="12" t="s">
        <v>26</v>
      </c>
      <c r="D12" s="13">
        <v>2.0960648148148148E-2</v>
      </c>
      <c r="E12" s="13">
        <v>8.217592592592594E-3</v>
      </c>
      <c r="F12" s="13">
        <f t="shared" si="0"/>
        <v>1.2743055555555554E-2</v>
      </c>
      <c r="G12" s="2">
        <v>6</v>
      </c>
      <c r="H12" s="15">
        <v>43</v>
      </c>
      <c r="I12" s="42"/>
    </row>
    <row r="13" spans="1:10" x14ac:dyDescent="0.2">
      <c r="A13" s="2">
        <v>11</v>
      </c>
      <c r="B13" s="32" t="s">
        <v>31</v>
      </c>
      <c r="C13" s="12" t="s">
        <v>28</v>
      </c>
      <c r="D13" s="13">
        <v>2.0983796296296296E-2</v>
      </c>
      <c r="E13" s="13">
        <v>6.2499999999999995E-3</v>
      </c>
      <c r="F13" s="13">
        <f t="shared" si="0"/>
        <v>1.4733796296296297E-2</v>
      </c>
      <c r="G13" s="2">
        <v>13</v>
      </c>
      <c r="H13" s="15">
        <v>42</v>
      </c>
      <c r="I13" s="42"/>
      <c r="J13" s="48" t="s">
        <v>96</v>
      </c>
    </row>
    <row r="14" spans="1:10" x14ac:dyDescent="0.2">
      <c r="A14" s="2">
        <v>12</v>
      </c>
      <c r="B14" s="32" t="s">
        <v>41</v>
      </c>
      <c r="C14" s="12" t="s">
        <v>29</v>
      </c>
      <c r="D14" s="13">
        <v>2.0983796296296296E-2</v>
      </c>
      <c r="E14" s="13">
        <v>7.7546296296296287E-3</v>
      </c>
      <c r="F14" s="13">
        <f t="shared" si="0"/>
        <v>1.3229166666666667E-2</v>
      </c>
      <c r="G14" s="2">
        <v>7</v>
      </c>
      <c r="H14" s="15">
        <v>41</v>
      </c>
      <c r="J14" s="33"/>
    </row>
    <row r="15" spans="1:10" x14ac:dyDescent="0.2">
      <c r="A15" s="2">
        <v>13</v>
      </c>
      <c r="B15" s="32" t="s">
        <v>62</v>
      </c>
      <c r="C15" s="12" t="s">
        <v>27</v>
      </c>
      <c r="D15" s="13">
        <v>2.0995370370370373E-2</v>
      </c>
      <c r="E15" s="13">
        <v>5.9027777777777776E-3</v>
      </c>
      <c r="F15" s="13">
        <f t="shared" si="0"/>
        <v>1.5092592592592595E-2</v>
      </c>
      <c r="G15" s="2">
        <v>16</v>
      </c>
      <c r="H15" s="15">
        <v>40</v>
      </c>
      <c r="I15" s="2"/>
      <c r="J15" s="33"/>
    </row>
    <row r="16" spans="1:10" x14ac:dyDescent="0.2">
      <c r="A16" s="2">
        <v>14</v>
      </c>
      <c r="B16" s="32" t="s">
        <v>24</v>
      </c>
      <c r="C16" s="12" t="s">
        <v>35</v>
      </c>
      <c r="D16" s="13">
        <v>2.1006944444444443E-2</v>
      </c>
      <c r="E16" s="13">
        <v>6.4814814814814813E-3</v>
      </c>
      <c r="F16" s="13">
        <f t="shared" si="0"/>
        <v>1.4525462962962962E-2</v>
      </c>
      <c r="G16" s="2">
        <v>11</v>
      </c>
      <c r="H16" s="15">
        <v>39</v>
      </c>
      <c r="J16" s="48" t="s">
        <v>97</v>
      </c>
    </row>
    <row r="17" spans="1:10" x14ac:dyDescent="0.2">
      <c r="A17" s="2">
        <v>15</v>
      </c>
      <c r="B17" t="s">
        <v>81</v>
      </c>
      <c r="C17" s="12" t="s">
        <v>26</v>
      </c>
      <c r="D17" s="13">
        <v>2.1006944444444443E-2</v>
      </c>
      <c r="E17" s="13">
        <v>5.6712962962962958E-3</v>
      </c>
      <c r="F17" s="13">
        <f t="shared" si="0"/>
        <v>1.5335648148148147E-2</v>
      </c>
      <c r="G17" s="2">
        <v>17</v>
      </c>
      <c r="H17" s="15">
        <v>38</v>
      </c>
      <c r="I17" s="2"/>
      <c r="J17" s="33"/>
    </row>
    <row r="18" spans="1:10" x14ac:dyDescent="0.2">
      <c r="A18" s="2">
        <v>16</v>
      </c>
      <c r="B18" s="32" t="s">
        <v>84</v>
      </c>
      <c r="C18" s="12" t="s">
        <v>29</v>
      </c>
      <c r="D18" s="13">
        <v>2.1030092592592597E-2</v>
      </c>
      <c r="E18" s="13">
        <v>2.3148148148148151E-3</v>
      </c>
      <c r="F18" s="13">
        <f t="shared" si="0"/>
        <v>1.8715277777777782E-2</v>
      </c>
      <c r="G18" s="2">
        <v>37</v>
      </c>
      <c r="H18" s="15">
        <v>37</v>
      </c>
      <c r="I18" s="42"/>
      <c r="J18" s="33"/>
    </row>
    <row r="19" spans="1:10" x14ac:dyDescent="0.2">
      <c r="A19" s="2">
        <v>17</v>
      </c>
      <c r="B19" s="32" t="s">
        <v>48</v>
      </c>
      <c r="C19" s="12" t="s">
        <v>26</v>
      </c>
      <c r="D19" s="13">
        <v>2.1041666666666667E-2</v>
      </c>
      <c r="E19" s="13">
        <v>8.7962962962962968E-3</v>
      </c>
      <c r="F19" s="13">
        <f t="shared" si="0"/>
        <v>1.224537037037037E-2</v>
      </c>
      <c r="G19" s="2">
        <v>2</v>
      </c>
      <c r="H19" s="15">
        <v>36</v>
      </c>
      <c r="I19" s="42"/>
      <c r="J19" s="33"/>
    </row>
    <row r="20" spans="1:10" x14ac:dyDescent="0.2">
      <c r="A20" s="2">
        <v>18</v>
      </c>
      <c r="B20" s="32" t="s">
        <v>77</v>
      </c>
      <c r="C20" s="12" t="s">
        <v>28</v>
      </c>
      <c r="D20" s="13">
        <v>2.1087962962962961E-2</v>
      </c>
      <c r="E20" s="13">
        <v>3.9351851851851857E-3</v>
      </c>
      <c r="F20" s="13">
        <f t="shared" si="0"/>
        <v>1.7152777777777774E-2</v>
      </c>
      <c r="G20" s="2">
        <v>30</v>
      </c>
      <c r="H20" s="15">
        <v>35</v>
      </c>
      <c r="J20" s="33"/>
    </row>
    <row r="21" spans="1:10" x14ac:dyDescent="0.2">
      <c r="A21" s="2">
        <v>19</v>
      </c>
      <c r="B21" s="32" t="s">
        <v>71</v>
      </c>
      <c r="C21" s="12" t="s">
        <v>26</v>
      </c>
      <c r="D21" s="13">
        <v>2.1099537037037038E-2</v>
      </c>
      <c r="E21" s="13">
        <v>7.0601851851851841E-3</v>
      </c>
      <c r="F21" s="13">
        <f t="shared" si="0"/>
        <v>1.4039351851851855E-2</v>
      </c>
      <c r="G21" s="2">
        <v>9</v>
      </c>
      <c r="H21" s="15">
        <v>34</v>
      </c>
      <c r="J21" s="48" t="s">
        <v>98</v>
      </c>
    </row>
    <row r="22" spans="1:10" x14ac:dyDescent="0.2">
      <c r="A22" s="2">
        <v>20</v>
      </c>
      <c r="B22" s="32" t="s">
        <v>45</v>
      </c>
      <c r="C22" s="12" t="s">
        <v>26</v>
      </c>
      <c r="D22" s="13">
        <v>2.1099537037037038E-2</v>
      </c>
      <c r="E22" s="34">
        <v>6.828703703703704E-3</v>
      </c>
      <c r="F22" s="13">
        <f t="shared" si="0"/>
        <v>1.4270833333333333E-2</v>
      </c>
      <c r="G22" s="2">
        <v>10</v>
      </c>
      <c r="H22" s="15">
        <v>33</v>
      </c>
      <c r="I22" s="42"/>
      <c r="J22" s="33"/>
    </row>
    <row r="23" spans="1:10" x14ac:dyDescent="0.2">
      <c r="A23" s="2">
        <v>21</v>
      </c>
      <c r="B23" s="32" t="s">
        <v>67</v>
      </c>
      <c r="C23" s="12" t="s">
        <v>35</v>
      </c>
      <c r="D23" s="13">
        <v>2.1134259259259259E-2</v>
      </c>
      <c r="E23" s="13">
        <v>5.6712962962962958E-3</v>
      </c>
      <c r="F23" s="13">
        <f t="shared" si="0"/>
        <v>1.5462962962962963E-2</v>
      </c>
      <c r="G23" s="2">
        <v>18</v>
      </c>
      <c r="H23" s="15">
        <v>32</v>
      </c>
      <c r="I23" s="42"/>
      <c r="J23" s="33"/>
    </row>
    <row r="24" spans="1:10" x14ac:dyDescent="0.2">
      <c r="A24" s="2">
        <v>22</v>
      </c>
      <c r="B24" s="32" t="s">
        <v>37</v>
      </c>
      <c r="C24" s="12" t="s">
        <v>36</v>
      </c>
      <c r="D24" s="13">
        <v>2.1134259259259259E-2</v>
      </c>
      <c r="E24" s="13">
        <v>6.2499999999999995E-3</v>
      </c>
      <c r="F24" s="13">
        <f t="shared" si="0"/>
        <v>1.488425925925926E-2</v>
      </c>
      <c r="G24" s="2">
        <v>14</v>
      </c>
      <c r="H24" s="15">
        <v>31</v>
      </c>
      <c r="I24" s="42"/>
      <c r="J24" s="33"/>
    </row>
    <row r="25" spans="1:10" x14ac:dyDescent="0.2">
      <c r="A25" s="2">
        <v>23</v>
      </c>
      <c r="B25" s="32" t="s">
        <v>69</v>
      </c>
      <c r="C25" s="12" t="s">
        <v>28</v>
      </c>
      <c r="D25" s="13">
        <v>2.1168981481481483E-2</v>
      </c>
      <c r="E25" s="13">
        <v>5.0925925925925921E-3</v>
      </c>
      <c r="F25" s="13">
        <f t="shared" si="0"/>
        <v>1.607638888888889E-2</v>
      </c>
      <c r="G25" s="33">
        <v>24</v>
      </c>
      <c r="H25" s="15">
        <v>30</v>
      </c>
      <c r="I25" s="42"/>
      <c r="J25" s="33"/>
    </row>
    <row r="26" spans="1:10" x14ac:dyDescent="0.2">
      <c r="A26" s="2">
        <v>24</v>
      </c>
      <c r="B26" s="32" t="s">
        <v>40</v>
      </c>
      <c r="C26" s="12" t="s">
        <v>29</v>
      </c>
      <c r="D26" s="13">
        <v>2.1180555555555553E-2</v>
      </c>
      <c r="E26" s="13">
        <v>5.6712962962962958E-3</v>
      </c>
      <c r="F26" s="13">
        <f t="shared" si="0"/>
        <v>1.5509259259259257E-2</v>
      </c>
      <c r="G26" s="2">
        <v>20</v>
      </c>
      <c r="H26" s="15">
        <v>29</v>
      </c>
      <c r="I26" s="42"/>
      <c r="J26" s="33"/>
    </row>
    <row r="27" spans="1:10" x14ac:dyDescent="0.2">
      <c r="A27" s="2">
        <v>25</v>
      </c>
      <c r="B27" s="48" t="s">
        <v>99</v>
      </c>
      <c r="C27" s="12" t="s">
        <v>83</v>
      </c>
      <c r="D27" s="13">
        <v>2.1261574074074075E-2</v>
      </c>
      <c r="E27" s="13">
        <v>6.5972222222222222E-3</v>
      </c>
      <c r="F27" s="13">
        <f t="shared" si="0"/>
        <v>1.4664351851851852E-2</v>
      </c>
      <c r="G27" s="2">
        <v>12</v>
      </c>
      <c r="H27" s="15">
        <v>28</v>
      </c>
      <c r="I27" s="42"/>
      <c r="J27" s="33"/>
    </row>
    <row r="28" spans="1:10" x14ac:dyDescent="0.2">
      <c r="A28" s="2">
        <v>26</v>
      </c>
      <c r="B28" s="32" t="s">
        <v>23</v>
      </c>
      <c r="C28" s="12" t="s">
        <v>27</v>
      </c>
      <c r="D28" s="13">
        <v>2.1296296296296299E-2</v>
      </c>
      <c r="E28" s="13">
        <v>4.6296296296296302E-3</v>
      </c>
      <c r="F28" s="13">
        <f t="shared" si="0"/>
        <v>1.666666666666667E-2</v>
      </c>
      <c r="G28" s="2">
        <v>28</v>
      </c>
      <c r="H28" s="15">
        <v>27</v>
      </c>
      <c r="I28" s="42"/>
      <c r="J28" s="33"/>
    </row>
    <row r="29" spans="1:10" x14ac:dyDescent="0.2">
      <c r="A29" s="2">
        <v>27</v>
      </c>
      <c r="B29" s="32" t="s">
        <v>30</v>
      </c>
      <c r="C29" s="12" t="s">
        <v>29</v>
      </c>
      <c r="D29" s="13">
        <v>2.1331018518518517E-2</v>
      </c>
      <c r="E29" s="34">
        <v>6.3657407407407404E-3</v>
      </c>
      <c r="F29" s="13">
        <f t="shared" si="0"/>
        <v>1.4965277777777775E-2</v>
      </c>
      <c r="G29" s="2">
        <v>15</v>
      </c>
      <c r="H29" s="15">
        <v>26</v>
      </c>
      <c r="I29" s="42"/>
      <c r="J29" s="33"/>
    </row>
    <row r="30" spans="1:10" x14ac:dyDescent="0.2">
      <c r="A30" s="2">
        <v>28</v>
      </c>
      <c r="B30" s="32" t="s">
        <v>78</v>
      </c>
      <c r="C30" s="12" t="s">
        <v>29</v>
      </c>
      <c r="D30" s="13">
        <v>2.1388888888888888E-2</v>
      </c>
      <c r="E30" s="13">
        <v>5.208333333333333E-3</v>
      </c>
      <c r="F30" s="13">
        <f t="shared" si="0"/>
        <v>1.6180555555555556E-2</v>
      </c>
      <c r="G30" s="2">
        <v>25</v>
      </c>
      <c r="H30" s="15">
        <v>25</v>
      </c>
      <c r="I30" s="42"/>
      <c r="J30" s="33"/>
    </row>
    <row r="31" spans="1:10" x14ac:dyDescent="0.2">
      <c r="A31" s="2">
        <v>29</v>
      </c>
      <c r="B31" s="32" t="s">
        <v>25</v>
      </c>
      <c r="C31" s="12" t="s">
        <v>35</v>
      </c>
      <c r="D31" s="13">
        <v>2.146990740740741E-2</v>
      </c>
      <c r="E31" s="13">
        <v>8.1018518518518514E-3</v>
      </c>
      <c r="F31" s="13">
        <f t="shared" si="0"/>
        <v>1.3368055555555558E-2</v>
      </c>
      <c r="G31" s="2">
        <v>8</v>
      </c>
      <c r="H31" s="15">
        <v>24</v>
      </c>
      <c r="J31" s="33"/>
    </row>
    <row r="32" spans="1:10" x14ac:dyDescent="0.2">
      <c r="A32" s="2">
        <v>30</v>
      </c>
      <c r="B32" s="32" t="s">
        <v>58</v>
      </c>
      <c r="C32" s="12" t="s">
        <v>42</v>
      </c>
      <c r="D32" s="13">
        <v>2.1516203703703704E-2</v>
      </c>
      <c r="E32" s="13">
        <v>3.9351851851851857E-3</v>
      </c>
      <c r="F32" s="13">
        <f t="shared" si="0"/>
        <v>1.7581018518518517E-2</v>
      </c>
      <c r="G32" s="2">
        <v>32</v>
      </c>
      <c r="H32" s="15">
        <v>23</v>
      </c>
      <c r="I32" s="42"/>
      <c r="J32" s="33"/>
    </row>
    <row r="33" spans="1:18" x14ac:dyDescent="0.2">
      <c r="A33" s="2">
        <v>31</v>
      </c>
      <c r="B33" s="32" t="s">
        <v>43</v>
      </c>
      <c r="C33" s="12" t="s">
        <v>36</v>
      </c>
      <c r="D33" s="13">
        <v>2.1574074074074075E-2</v>
      </c>
      <c r="E33" s="13">
        <v>3.1249999999999997E-3</v>
      </c>
      <c r="F33" s="13">
        <f t="shared" si="0"/>
        <v>1.8449074074074076E-2</v>
      </c>
      <c r="G33" s="2">
        <v>36</v>
      </c>
      <c r="H33" s="15">
        <v>22</v>
      </c>
      <c r="I33" s="42"/>
      <c r="J33" s="33"/>
    </row>
    <row r="34" spans="1:18" x14ac:dyDescent="0.2">
      <c r="A34" s="2">
        <v>32</v>
      </c>
      <c r="B34" s="32" t="s">
        <v>59</v>
      </c>
      <c r="C34" s="12" t="s">
        <v>60</v>
      </c>
      <c r="D34" s="13">
        <v>2.1736111111111112E-2</v>
      </c>
      <c r="E34" s="34" t="s">
        <v>88</v>
      </c>
      <c r="F34" s="13">
        <v>2.3124999999999996E-2</v>
      </c>
      <c r="G34" s="2">
        <v>40</v>
      </c>
      <c r="H34" s="15">
        <v>21</v>
      </c>
      <c r="I34" s="42"/>
      <c r="J34" s="33"/>
    </row>
    <row r="35" spans="1:18" x14ac:dyDescent="0.2">
      <c r="A35" s="2">
        <v>33</v>
      </c>
      <c r="B35" s="32" t="s">
        <v>80</v>
      </c>
      <c r="C35" s="12" t="s">
        <v>36</v>
      </c>
      <c r="D35" s="13">
        <v>2.1747685185185186E-2</v>
      </c>
      <c r="E35" s="13">
        <v>9.3749999999999997E-3</v>
      </c>
      <c r="F35" s="13">
        <f t="shared" ref="F35:F42" si="1">D35-E35</f>
        <v>1.2372685185185186E-2</v>
      </c>
      <c r="G35" s="2">
        <v>4</v>
      </c>
      <c r="H35" s="15">
        <v>20</v>
      </c>
      <c r="I35" s="42"/>
      <c r="J35" s="33"/>
    </row>
    <row r="36" spans="1:18" x14ac:dyDescent="0.2">
      <c r="A36" s="2">
        <v>34</v>
      </c>
      <c r="B36" s="32" t="s">
        <v>68</v>
      </c>
      <c r="C36" s="12" t="s">
        <v>35</v>
      </c>
      <c r="D36" s="13">
        <v>2.1782407407407407E-2</v>
      </c>
      <c r="E36" s="13">
        <v>3.2407407407407406E-3</v>
      </c>
      <c r="F36" s="13">
        <f t="shared" si="1"/>
        <v>1.8541666666666665E-2</v>
      </c>
      <c r="G36" s="2">
        <v>36</v>
      </c>
      <c r="H36" s="15">
        <v>19</v>
      </c>
      <c r="I36" s="42"/>
      <c r="J36" s="33"/>
    </row>
    <row r="37" spans="1:18" x14ac:dyDescent="0.2">
      <c r="A37" s="2">
        <v>35</v>
      </c>
      <c r="B37" s="32" t="s">
        <v>44</v>
      </c>
      <c r="C37" s="12" t="s">
        <v>26</v>
      </c>
      <c r="D37" s="13">
        <v>2.193287037037037E-2</v>
      </c>
      <c r="E37" s="13">
        <v>5.6712962962962958E-3</v>
      </c>
      <c r="F37" s="13">
        <f t="shared" si="1"/>
        <v>1.6261574074074074E-2</v>
      </c>
      <c r="G37" s="2">
        <v>29</v>
      </c>
      <c r="H37" s="15">
        <v>18</v>
      </c>
      <c r="I37" s="42"/>
      <c r="J37" s="33"/>
    </row>
    <row r="38" spans="1:18" x14ac:dyDescent="0.2">
      <c r="A38" s="2">
        <v>36</v>
      </c>
      <c r="B38" s="32" t="s">
        <v>73</v>
      </c>
      <c r="C38" s="12" t="s">
        <v>28</v>
      </c>
      <c r="D38" s="13">
        <v>2.1944444444444447E-2</v>
      </c>
      <c r="E38" s="13">
        <v>3.7037037037037034E-3</v>
      </c>
      <c r="F38" s="13">
        <f t="shared" si="1"/>
        <v>1.8240740740740745E-2</v>
      </c>
      <c r="G38" s="2">
        <v>33</v>
      </c>
      <c r="H38" s="15">
        <v>17</v>
      </c>
      <c r="I38" s="42"/>
      <c r="J38" s="33"/>
    </row>
    <row r="39" spans="1:18" x14ac:dyDescent="0.2">
      <c r="A39" s="2">
        <v>37</v>
      </c>
      <c r="B39" s="32" t="s">
        <v>122</v>
      </c>
      <c r="C39" s="12" t="s">
        <v>60</v>
      </c>
      <c r="D39" s="13">
        <v>2.1979166666666664E-2</v>
      </c>
      <c r="E39" s="13">
        <v>1.2731481481481483E-3</v>
      </c>
      <c r="F39" s="13">
        <f t="shared" si="1"/>
        <v>2.0706018518518516E-2</v>
      </c>
      <c r="G39" s="2">
        <v>39</v>
      </c>
      <c r="H39" s="15">
        <v>16</v>
      </c>
      <c r="I39" s="42"/>
      <c r="J39" s="33"/>
    </row>
    <row r="40" spans="1:18" x14ac:dyDescent="0.2">
      <c r="A40" s="2">
        <v>38</v>
      </c>
      <c r="B40" s="32" t="s">
        <v>76</v>
      </c>
      <c r="C40" s="12" t="s">
        <v>29</v>
      </c>
      <c r="D40" s="13">
        <v>2.2037037037037036E-2</v>
      </c>
      <c r="E40" s="13">
        <v>5.3240740740740748E-3</v>
      </c>
      <c r="F40" s="13">
        <f t="shared" si="1"/>
        <v>1.6712962962962961E-2</v>
      </c>
      <c r="G40" s="2">
        <v>29</v>
      </c>
      <c r="H40" s="15">
        <v>15</v>
      </c>
      <c r="I40" s="42"/>
      <c r="J40" s="33"/>
    </row>
    <row r="41" spans="1:18" x14ac:dyDescent="0.2">
      <c r="A41" s="2">
        <v>39</v>
      </c>
      <c r="B41" s="32" t="s">
        <v>38</v>
      </c>
      <c r="C41" s="12" t="s">
        <v>35</v>
      </c>
      <c r="D41" s="13">
        <v>2.2118055555555557E-2</v>
      </c>
      <c r="E41" s="13">
        <v>2.1296296296296298E-3</v>
      </c>
      <c r="F41" s="13">
        <f t="shared" si="1"/>
        <v>1.9988425925925927E-2</v>
      </c>
      <c r="G41" s="2">
        <v>38</v>
      </c>
      <c r="H41" s="15">
        <v>14</v>
      </c>
      <c r="J41" s="33"/>
    </row>
    <row r="42" spans="1:18" x14ac:dyDescent="0.2">
      <c r="A42" s="2">
        <v>40</v>
      </c>
      <c r="B42" s="32" t="s">
        <v>63</v>
      </c>
      <c r="C42" s="12" t="s">
        <v>29</v>
      </c>
      <c r="D42" s="13">
        <v>2.255787037037037E-2</v>
      </c>
      <c r="E42" s="13">
        <v>4.2824074074074075E-3</v>
      </c>
      <c r="F42" s="13">
        <f t="shared" si="1"/>
        <v>1.8275462962962962E-2</v>
      </c>
      <c r="G42" s="2">
        <v>34</v>
      </c>
      <c r="H42" s="15">
        <v>13</v>
      </c>
      <c r="J42" s="33"/>
    </row>
    <row r="43" spans="1:18" x14ac:dyDescent="0.2">
      <c r="A43" s="2">
        <v>41</v>
      </c>
      <c r="B43" s="32" t="s">
        <v>79</v>
      </c>
      <c r="C43" s="12" t="s">
        <v>60</v>
      </c>
      <c r="D43" s="13">
        <v>2.5868055555555557E-2</v>
      </c>
      <c r="E43" s="34" t="s">
        <v>87</v>
      </c>
      <c r="F43" s="13">
        <v>2.8645833333333332E-2</v>
      </c>
      <c r="G43" s="2">
        <v>41</v>
      </c>
      <c r="H43" s="15">
        <v>12</v>
      </c>
      <c r="J43" s="33"/>
    </row>
    <row r="44" spans="1:18" x14ac:dyDescent="0.2">
      <c r="A44" s="2">
        <v>42</v>
      </c>
      <c r="B44" s="32" t="s">
        <v>39</v>
      </c>
      <c r="C44" s="12" t="s">
        <v>42</v>
      </c>
      <c r="D44" s="34" t="s">
        <v>86</v>
      </c>
      <c r="E44" s="13"/>
      <c r="F44" s="13"/>
      <c r="H44" s="15">
        <v>11</v>
      </c>
      <c r="J44" s="33"/>
    </row>
    <row r="45" spans="1:18" x14ac:dyDescent="0.2">
      <c r="A45" s="2">
        <v>43</v>
      </c>
      <c r="B45" s="48" t="s">
        <v>85</v>
      </c>
      <c r="C45" s="12"/>
      <c r="E45" s="13"/>
      <c r="F45" s="13"/>
      <c r="H45" s="15"/>
      <c r="J45" s="33"/>
    </row>
    <row r="46" spans="1:18" x14ac:dyDescent="0.2">
      <c r="B46" s="32"/>
      <c r="C46" s="12"/>
      <c r="E46" s="13"/>
      <c r="F46" s="13"/>
      <c r="H46" s="15"/>
      <c r="L46" s="30"/>
      <c r="O46" s="11"/>
      <c r="P46" s="12"/>
      <c r="Q46" s="12"/>
      <c r="R46" s="13"/>
    </row>
    <row r="47" spans="1:18" x14ac:dyDescent="0.2">
      <c r="B47" s="32"/>
      <c r="C47" s="12"/>
      <c r="E47" s="13"/>
      <c r="F47" s="13"/>
      <c r="H47" s="15"/>
      <c r="L47" s="30"/>
      <c r="O47" s="11"/>
      <c r="P47" s="12"/>
      <c r="Q47" s="12"/>
      <c r="R47" s="13"/>
    </row>
    <row r="48" spans="1:18" x14ac:dyDescent="0.2">
      <c r="B48" s="12"/>
      <c r="C48" s="12"/>
      <c r="E48" s="13"/>
      <c r="F48" s="13"/>
      <c r="N48" s="31"/>
      <c r="P48" s="12"/>
      <c r="Q48" s="12"/>
      <c r="R48" s="13"/>
    </row>
    <row r="49" spans="1:18" x14ac:dyDescent="0.2">
      <c r="B49" s="12"/>
      <c r="C49" s="20"/>
      <c r="E49" s="13"/>
      <c r="F49" s="13"/>
      <c r="N49" s="31"/>
      <c r="P49" s="12"/>
      <c r="Q49" s="12"/>
      <c r="R49" s="13"/>
    </row>
    <row r="50" spans="1:18" x14ac:dyDescent="0.2">
      <c r="B50" s="12"/>
      <c r="C50" s="12"/>
      <c r="E50" s="13"/>
      <c r="F50" s="13"/>
      <c r="N50" s="31"/>
      <c r="P50" s="12"/>
      <c r="Q50" s="12"/>
      <c r="R50" s="13"/>
    </row>
    <row r="51" spans="1:18" x14ac:dyDescent="0.2">
      <c r="B51" s="12"/>
      <c r="C51" s="12"/>
      <c r="E51" s="13"/>
      <c r="F51" s="13"/>
      <c r="N51" s="31"/>
      <c r="P51" s="12"/>
      <c r="Q51" s="12"/>
      <c r="R51" s="13"/>
    </row>
    <row r="52" spans="1:18" x14ac:dyDescent="0.2">
      <c r="B52" s="12"/>
      <c r="C52" s="12"/>
      <c r="E52" s="13"/>
      <c r="F52" s="13"/>
      <c r="N52" s="31"/>
      <c r="P52" s="12"/>
      <c r="Q52" s="12"/>
      <c r="R52" s="13"/>
    </row>
    <row r="53" spans="1:18" x14ac:dyDescent="0.2">
      <c r="B53" s="12"/>
      <c r="C53" s="12"/>
      <c r="E53" s="13"/>
      <c r="F53" s="13"/>
      <c r="N53" s="31"/>
      <c r="P53" s="12"/>
      <c r="Q53" s="12"/>
      <c r="R53" s="13"/>
    </row>
    <row r="54" spans="1:18" x14ac:dyDescent="0.2">
      <c r="B54" s="12"/>
      <c r="C54" s="12"/>
      <c r="E54" s="13"/>
      <c r="F54" s="13"/>
      <c r="N54" s="31"/>
      <c r="P54" s="12"/>
      <c r="Q54" s="12"/>
      <c r="R54" s="13"/>
    </row>
    <row r="55" spans="1:18" x14ac:dyDescent="0.2">
      <c r="A55" s="26"/>
      <c r="B55" s="12"/>
      <c r="C55" s="12"/>
      <c r="E55" s="13"/>
      <c r="F55" s="13"/>
      <c r="N55" s="31"/>
      <c r="P55" s="12"/>
      <c r="Q55" s="12"/>
      <c r="R55" s="13"/>
    </row>
    <row r="56" spans="1:18" x14ac:dyDescent="0.2">
      <c r="A56" s="26"/>
      <c r="B56" s="12"/>
      <c r="C56" s="12"/>
      <c r="E56" s="13"/>
      <c r="F56" s="13"/>
      <c r="N56" s="31"/>
      <c r="P56" s="12"/>
      <c r="Q56" s="12"/>
      <c r="R56" s="13"/>
    </row>
    <row r="57" spans="1:18" x14ac:dyDescent="0.2">
      <c r="B57" s="12"/>
      <c r="C57" s="12"/>
      <c r="E57" s="13"/>
      <c r="F57" s="13"/>
      <c r="N57" s="31"/>
      <c r="P57" s="12"/>
      <c r="Q57" s="12"/>
      <c r="R57" s="13"/>
    </row>
    <row r="58" spans="1:18" x14ac:dyDescent="0.2">
      <c r="B58" s="12"/>
      <c r="C58" s="12"/>
      <c r="E58" s="13"/>
      <c r="F58" s="13"/>
      <c r="N58" s="31"/>
      <c r="P58" s="12"/>
      <c r="Q58" s="12"/>
      <c r="R58" s="13"/>
    </row>
    <row r="59" spans="1:18" x14ac:dyDescent="0.2">
      <c r="B59" s="12"/>
      <c r="C59" s="12"/>
      <c r="E59" s="13"/>
      <c r="F59" s="13"/>
      <c r="N59" s="31"/>
      <c r="P59" s="12"/>
      <c r="Q59" s="12"/>
      <c r="R59" s="13"/>
    </row>
    <row r="60" spans="1:18" x14ac:dyDescent="0.2">
      <c r="B60" s="12"/>
      <c r="E60" s="13"/>
      <c r="F60" s="13"/>
      <c r="N60" s="31"/>
      <c r="P60" s="12"/>
      <c r="Q60" s="12"/>
      <c r="R60" s="13"/>
    </row>
    <row r="61" spans="1:18" x14ac:dyDescent="0.2">
      <c r="N61" s="31"/>
    </row>
  </sheetData>
  <autoFilter ref="A2:I47">
    <sortState ref="A3:I34">
      <sortCondition ref="A3:A34"/>
    </sortState>
  </autoFilter>
  <sortState ref="B3:H44">
    <sortCondition ref="D3:D44"/>
  </sortState>
  <mergeCells count="1">
    <mergeCell ref="A1:H1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workbookViewId="0">
      <selection sqref="A1:G46"/>
    </sheetView>
  </sheetViews>
  <sheetFormatPr defaultRowHeight="12.75" x14ac:dyDescent="0.2"/>
  <cols>
    <col min="2" max="7" width="25.7109375" customWidth="1"/>
  </cols>
  <sheetData>
    <row r="1" spans="1:7" ht="13.5" thickBot="1" x14ac:dyDescent="0.25">
      <c r="A1" s="37">
        <v>0</v>
      </c>
      <c r="B1" s="36"/>
      <c r="C1" s="36"/>
      <c r="D1" s="36"/>
      <c r="E1" s="36"/>
      <c r="F1" s="36"/>
      <c r="G1" s="36"/>
    </row>
    <row r="2" spans="1:7" ht="13.5" thickBot="1" x14ac:dyDescent="0.25">
      <c r="A2" s="38"/>
      <c r="B2" s="36"/>
      <c r="C2" s="36"/>
      <c r="D2" s="36"/>
      <c r="E2" s="36"/>
      <c r="F2" s="36"/>
      <c r="G2" s="36"/>
    </row>
    <row r="3" spans="1:7" ht="13.5" thickBot="1" x14ac:dyDescent="0.25">
      <c r="A3" s="39">
        <v>1.0416666666666667E-3</v>
      </c>
      <c r="B3" s="36"/>
      <c r="C3" s="36"/>
      <c r="D3" s="36"/>
      <c r="E3" s="36"/>
      <c r="F3" s="36"/>
      <c r="G3" s="36"/>
    </row>
    <row r="4" spans="1:7" ht="13.5" thickBot="1" x14ac:dyDescent="0.25">
      <c r="A4" s="38"/>
      <c r="B4" s="36"/>
      <c r="C4" s="36"/>
      <c r="D4" s="36"/>
      <c r="E4" s="36"/>
      <c r="F4" s="36"/>
      <c r="G4" s="36"/>
    </row>
    <row r="5" spans="1:7" ht="13.5" thickBot="1" x14ac:dyDescent="0.25">
      <c r="A5" s="39">
        <v>2.0833333333333333E-3</v>
      </c>
      <c r="B5" s="36"/>
      <c r="C5" s="36"/>
      <c r="D5" s="36"/>
      <c r="E5" s="36"/>
      <c r="F5" s="36"/>
      <c r="G5" s="36"/>
    </row>
    <row r="6" spans="1:7" ht="13.5" thickBot="1" x14ac:dyDescent="0.25">
      <c r="A6" s="38"/>
      <c r="B6" s="36"/>
      <c r="C6" s="36"/>
      <c r="D6" s="36"/>
      <c r="E6" s="36"/>
      <c r="F6" s="36"/>
      <c r="G6" s="36"/>
    </row>
    <row r="7" spans="1:7" ht="13.5" thickBot="1" x14ac:dyDescent="0.25">
      <c r="A7" s="39">
        <v>3.3564814814814811E-3</v>
      </c>
      <c r="B7" s="36"/>
      <c r="C7" s="36"/>
      <c r="D7" s="36"/>
      <c r="E7" s="36"/>
      <c r="F7" s="36"/>
      <c r="G7" s="36"/>
    </row>
    <row r="8" spans="1:7" ht="13.5" thickBot="1" x14ac:dyDescent="0.25">
      <c r="A8" s="38"/>
      <c r="B8" s="36"/>
      <c r="C8" s="36"/>
      <c r="D8" s="36"/>
      <c r="E8" s="36"/>
      <c r="F8" s="36"/>
      <c r="G8" s="36"/>
    </row>
    <row r="9" spans="1:7" ht="13.5" thickBot="1" x14ac:dyDescent="0.25">
      <c r="A9" s="39">
        <v>4.1666666666666666E-3</v>
      </c>
      <c r="B9" s="36"/>
      <c r="C9" s="36"/>
      <c r="D9" s="36"/>
      <c r="E9" s="36"/>
      <c r="F9" s="36"/>
      <c r="G9" s="36"/>
    </row>
    <row r="10" spans="1:7" ht="13.5" thickBot="1" x14ac:dyDescent="0.25">
      <c r="A10" s="38"/>
      <c r="B10" s="36"/>
      <c r="C10" s="36"/>
      <c r="D10" s="36"/>
      <c r="E10" s="36"/>
      <c r="F10" s="36"/>
      <c r="G10" s="36"/>
    </row>
    <row r="11" spans="1:7" ht="13.5" thickBot="1" x14ac:dyDescent="0.25">
      <c r="A11" s="39">
        <v>5.208333333333333E-3</v>
      </c>
      <c r="B11" s="36"/>
      <c r="C11" s="36"/>
      <c r="D11" s="36"/>
      <c r="E11" s="36"/>
      <c r="F11" s="36"/>
      <c r="G11" s="36"/>
    </row>
    <row r="12" spans="1:7" ht="13.5" thickBot="1" x14ac:dyDescent="0.25">
      <c r="A12" s="38"/>
      <c r="B12" s="36"/>
      <c r="C12" s="36"/>
      <c r="D12" s="36"/>
      <c r="E12" s="36"/>
      <c r="F12" s="36"/>
      <c r="G12" s="36"/>
    </row>
    <row r="13" spans="1:7" ht="13.5" thickBot="1" x14ac:dyDescent="0.25">
      <c r="A13" s="39">
        <v>6.2499999999999995E-3</v>
      </c>
      <c r="B13" s="36"/>
      <c r="C13" s="36"/>
      <c r="D13" s="36"/>
      <c r="E13" s="36"/>
      <c r="F13" s="36"/>
      <c r="G13" s="36"/>
    </row>
    <row r="14" spans="1:7" ht="13.5" thickBot="1" x14ac:dyDescent="0.25">
      <c r="A14" s="38"/>
      <c r="B14" s="36"/>
      <c r="C14" s="36"/>
      <c r="D14" s="36"/>
      <c r="E14" s="36"/>
      <c r="F14" s="36"/>
      <c r="G14" s="36"/>
    </row>
    <row r="15" spans="1:7" ht="13.5" thickBot="1" x14ac:dyDescent="0.25">
      <c r="A15" s="39">
        <v>6.9444444444444441E-3</v>
      </c>
      <c r="B15" s="36"/>
      <c r="C15" s="36"/>
      <c r="D15" s="36"/>
      <c r="E15" s="36"/>
      <c r="F15" s="36"/>
      <c r="G15" s="36"/>
    </row>
    <row r="16" spans="1:7" ht="13.5" thickBot="1" x14ac:dyDescent="0.25">
      <c r="A16" s="38"/>
      <c r="B16" s="36"/>
      <c r="C16" s="36"/>
      <c r="D16" s="36"/>
      <c r="E16" s="36"/>
      <c r="F16" s="36"/>
      <c r="G16" s="36"/>
    </row>
    <row r="17" spans="1:7" ht="13.5" thickBot="1" x14ac:dyDescent="0.25">
      <c r="A17" s="39">
        <v>7.0601851851851841E-3</v>
      </c>
      <c r="B17" s="36"/>
      <c r="C17" s="36"/>
      <c r="D17" s="36"/>
      <c r="E17" s="36"/>
      <c r="F17" s="36"/>
      <c r="G17" s="36"/>
    </row>
    <row r="18" spans="1:7" ht="13.5" thickBot="1" x14ac:dyDescent="0.25">
      <c r="A18" s="39">
        <v>7.1759259259259259E-3</v>
      </c>
      <c r="B18" s="36"/>
      <c r="C18" s="36"/>
      <c r="D18" s="36"/>
      <c r="E18" s="36"/>
      <c r="F18" s="36"/>
      <c r="G18" s="36"/>
    </row>
    <row r="19" spans="1:7" ht="13.5" thickBot="1" x14ac:dyDescent="0.25">
      <c r="A19" s="39">
        <v>7.2916666666666659E-3</v>
      </c>
      <c r="B19" s="36"/>
      <c r="C19" s="36"/>
      <c r="D19" s="36"/>
      <c r="E19" s="36"/>
      <c r="F19" s="36"/>
      <c r="G19" s="36"/>
    </row>
    <row r="20" spans="1:7" ht="13.5" thickBot="1" x14ac:dyDescent="0.25">
      <c r="A20" s="39">
        <v>7.4074074074074068E-3</v>
      </c>
      <c r="B20" s="36"/>
      <c r="C20" s="36"/>
      <c r="D20" s="36"/>
      <c r="E20" s="36"/>
      <c r="F20" s="36"/>
      <c r="G20" s="36"/>
    </row>
    <row r="21" spans="1:7" ht="13.5" thickBot="1" x14ac:dyDescent="0.25">
      <c r="A21" s="39">
        <v>7.5231481481481477E-3</v>
      </c>
      <c r="B21" s="36"/>
      <c r="C21" s="36"/>
      <c r="D21" s="36"/>
      <c r="E21" s="36"/>
      <c r="F21" s="36"/>
      <c r="G21" s="36"/>
    </row>
    <row r="22" spans="1:7" ht="13.5" thickBot="1" x14ac:dyDescent="0.25">
      <c r="A22" s="39">
        <v>7.6388888888888886E-3</v>
      </c>
      <c r="B22" s="36"/>
      <c r="C22" s="36"/>
      <c r="D22" s="36"/>
      <c r="E22" s="36"/>
      <c r="F22" s="36"/>
      <c r="G22" s="36"/>
    </row>
    <row r="23" spans="1:7" ht="13.5" thickBot="1" x14ac:dyDescent="0.25">
      <c r="A23" s="39">
        <v>7.7546296296296287E-3</v>
      </c>
      <c r="B23" s="36"/>
      <c r="C23" s="36"/>
      <c r="D23" s="36"/>
      <c r="E23" s="36"/>
      <c r="F23" s="36"/>
      <c r="G23" s="36"/>
    </row>
    <row r="24" spans="1:7" ht="13.5" thickBot="1" x14ac:dyDescent="0.25">
      <c r="A24" s="39">
        <v>7.8703703703703713E-3</v>
      </c>
      <c r="B24" s="36"/>
      <c r="C24" s="36"/>
      <c r="D24" s="36"/>
      <c r="E24" s="36"/>
      <c r="F24" s="36"/>
      <c r="G24" s="36"/>
    </row>
    <row r="25" spans="1:7" ht="13.5" thickBot="1" x14ac:dyDescent="0.25">
      <c r="A25" s="39">
        <v>7.9861111111111122E-3</v>
      </c>
      <c r="B25" s="36"/>
      <c r="C25" s="36"/>
      <c r="D25" s="36"/>
      <c r="E25" s="36"/>
      <c r="F25" s="36"/>
      <c r="G25" s="36"/>
    </row>
    <row r="26" spans="1:7" ht="13.5" thickBot="1" x14ac:dyDescent="0.25">
      <c r="A26" s="39">
        <v>8.1018518518518514E-3</v>
      </c>
      <c r="B26" s="36"/>
      <c r="C26" s="36"/>
      <c r="D26" s="36"/>
      <c r="E26" s="36"/>
      <c r="F26" s="36"/>
      <c r="G26" s="36"/>
    </row>
    <row r="27" spans="1:7" ht="13.5" thickBot="1" x14ac:dyDescent="0.25">
      <c r="A27" s="39">
        <v>8.217592592592594E-3</v>
      </c>
      <c r="B27" s="36"/>
      <c r="C27" s="36"/>
      <c r="D27" s="36"/>
      <c r="E27" s="36"/>
      <c r="F27" s="36"/>
      <c r="G27" s="36"/>
    </row>
    <row r="28" spans="1:7" ht="13.5" thickBot="1" x14ac:dyDescent="0.25">
      <c r="A28" s="39">
        <v>8.3333333333333332E-3</v>
      </c>
      <c r="B28" s="36"/>
      <c r="C28" s="36"/>
      <c r="D28" s="36"/>
      <c r="E28" s="36"/>
      <c r="F28" s="36"/>
      <c r="G28" s="36"/>
    </row>
    <row r="29" spans="1:7" ht="13.5" thickBot="1" x14ac:dyDescent="0.25">
      <c r="A29" s="39">
        <v>8.4490740740740741E-3</v>
      </c>
      <c r="B29" s="36"/>
      <c r="C29" s="36"/>
      <c r="D29" s="36"/>
      <c r="E29" s="36"/>
      <c r="F29" s="36"/>
      <c r="G29" s="36"/>
    </row>
    <row r="30" spans="1:7" ht="13.5" thickBot="1" x14ac:dyDescent="0.25">
      <c r="A30" s="39">
        <v>8.564814814814815E-3</v>
      </c>
      <c r="B30" s="36"/>
      <c r="C30" s="36"/>
      <c r="D30" s="36"/>
      <c r="E30" s="36"/>
      <c r="F30" s="36"/>
      <c r="G30" s="36"/>
    </row>
    <row r="31" spans="1:7" ht="13.5" thickBot="1" x14ac:dyDescent="0.25">
      <c r="A31" s="39">
        <v>8.6805555555555559E-3</v>
      </c>
      <c r="B31" s="36"/>
      <c r="C31" s="36"/>
      <c r="D31" s="36"/>
      <c r="E31" s="36"/>
      <c r="F31" s="36"/>
      <c r="G31" s="36"/>
    </row>
    <row r="32" spans="1:7" ht="13.5" thickBot="1" x14ac:dyDescent="0.25">
      <c r="A32" s="39">
        <v>8.7962962962962968E-3</v>
      </c>
      <c r="B32" s="36"/>
      <c r="C32" s="36"/>
      <c r="D32" s="36"/>
      <c r="E32" s="36"/>
      <c r="F32" s="36"/>
      <c r="G32" s="36"/>
    </row>
    <row r="33" spans="1:7" ht="13.5" thickBot="1" x14ac:dyDescent="0.25">
      <c r="A33" s="39">
        <v>8.9120370370370378E-3</v>
      </c>
      <c r="B33" s="36"/>
      <c r="C33" s="36"/>
      <c r="D33" s="36"/>
      <c r="E33" s="36"/>
      <c r="F33" s="36"/>
      <c r="G33" s="36"/>
    </row>
    <row r="34" spans="1:7" ht="13.5" thickBot="1" x14ac:dyDescent="0.25">
      <c r="A34" s="39">
        <v>9.0277777777777787E-3</v>
      </c>
      <c r="B34" s="36"/>
      <c r="C34" s="36"/>
      <c r="D34" s="36"/>
      <c r="E34" s="36"/>
      <c r="F34" s="36"/>
      <c r="G34" s="36"/>
    </row>
    <row r="35" spans="1:7" ht="13.5" thickBot="1" x14ac:dyDescent="0.25">
      <c r="A35" s="39">
        <v>9.1435185185185178E-3</v>
      </c>
      <c r="B35" s="36"/>
      <c r="C35" s="36"/>
      <c r="D35" s="36"/>
      <c r="E35" s="36"/>
      <c r="F35" s="36"/>
      <c r="G35" s="36"/>
    </row>
    <row r="36" spans="1:7" ht="13.5" thickBot="1" x14ac:dyDescent="0.25">
      <c r="A36" s="39">
        <v>9.2592592592592605E-3</v>
      </c>
      <c r="B36" s="36"/>
      <c r="C36" s="36"/>
      <c r="D36" s="36"/>
      <c r="E36" s="36"/>
      <c r="F36" s="36"/>
      <c r="G36" s="36"/>
    </row>
    <row r="37" spans="1:7" ht="13.5" thickBot="1" x14ac:dyDescent="0.25">
      <c r="A37" s="39">
        <v>9.3749999999999997E-3</v>
      </c>
      <c r="B37" s="36"/>
      <c r="C37" s="36"/>
      <c r="D37" s="36"/>
      <c r="E37" s="36"/>
      <c r="F37" s="36"/>
      <c r="G37" s="36"/>
    </row>
    <row r="38" spans="1:7" ht="13.5" thickBot="1" x14ac:dyDescent="0.25">
      <c r="A38" s="39">
        <v>9.4907407407407406E-3</v>
      </c>
      <c r="B38" s="36"/>
      <c r="C38" s="36"/>
      <c r="D38" s="36"/>
      <c r="E38" s="36"/>
      <c r="F38" s="36"/>
      <c r="G38" s="36"/>
    </row>
    <row r="39" spans="1:7" ht="13.5" thickBot="1" x14ac:dyDescent="0.25">
      <c r="A39" s="39">
        <v>9.6064814814814815E-3</v>
      </c>
      <c r="B39" s="36"/>
      <c r="C39" s="36"/>
      <c r="D39" s="36"/>
      <c r="E39" s="36"/>
      <c r="F39" s="36"/>
      <c r="G39" s="36"/>
    </row>
    <row r="40" spans="1:7" ht="13.5" thickBot="1" x14ac:dyDescent="0.25">
      <c r="A40" s="39">
        <v>9.7222222222222224E-3</v>
      </c>
      <c r="B40" s="36"/>
      <c r="C40" s="36"/>
      <c r="D40" s="36"/>
      <c r="E40" s="36"/>
      <c r="F40" s="36"/>
      <c r="G40" s="36"/>
    </row>
    <row r="41" spans="1:7" ht="13.5" thickBot="1" x14ac:dyDescent="0.25">
      <c r="A41" s="39">
        <v>9.8379629629629633E-3</v>
      </c>
      <c r="B41" s="36"/>
      <c r="C41" s="36"/>
      <c r="D41" s="36"/>
      <c r="E41" s="36"/>
      <c r="F41" s="36"/>
      <c r="G41" s="36"/>
    </row>
    <row r="42" spans="1:7" ht="13.5" thickBot="1" x14ac:dyDescent="0.25">
      <c r="A42" s="39">
        <v>9.9537037037037042E-3</v>
      </c>
      <c r="B42" s="36"/>
      <c r="C42" s="36"/>
      <c r="D42" s="36"/>
      <c r="E42" s="36"/>
      <c r="F42" s="36"/>
      <c r="G42" s="36"/>
    </row>
    <row r="43" spans="1:7" ht="13.5" thickBot="1" x14ac:dyDescent="0.25">
      <c r="A43" s="39">
        <v>1.0069444444444445E-2</v>
      </c>
      <c r="B43" s="36"/>
      <c r="C43" s="36"/>
      <c r="D43" s="36"/>
      <c r="E43" s="36"/>
      <c r="F43" s="36"/>
      <c r="G43" s="36"/>
    </row>
    <row r="44" spans="1:7" ht="13.5" thickBot="1" x14ac:dyDescent="0.25">
      <c r="A44" s="39">
        <v>1.0185185185185184E-2</v>
      </c>
      <c r="B44" s="36"/>
      <c r="C44" s="36"/>
      <c r="D44" s="36"/>
      <c r="E44" s="36"/>
      <c r="F44" s="36"/>
      <c r="G44" s="36"/>
    </row>
    <row r="45" spans="1:7" ht="13.5" thickBot="1" x14ac:dyDescent="0.25">
      <c r="A45" s="39">
        <v>1.0300925925925927E-2</v>
      </c>
      <c r="B45" s="36"/>
      <c r="C45" s="36"/>
      <c r="D45" s="36"/>
      <c r="E45" s="36"/>
      <c r="F45" s="36"/>
      <c r="G45" s="36"/>
    </row>
    <row r="46" spans="1:7" ht="13.5" thickBot="1" x14ac:dyDescent="0.25">
      <c r="A46" s="40">
        <v>1.0416666666666666E-2</v>
      </c>
      <c r="B46" s="36"/>
      <c r="C46" s="36"/>
      <c r="D46" s="36"/>
      <c r="E46" s="36"/>
      <c r="F46" s="36"/>
      <c r="G46" s="36"/>
    </row>
  </sheetData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Aged Graded</vt:lpstr>
      <vt:lpstr>Overall</vt:lpstr>
      <vt:lpstr>April Handicap</vt:lpstr>
      <vt:lpstr>March Handicap</vt:lpstr>
      <vt:lpstr>February Handicap</vt:lpstr>
      <vt:lpstr>December Handicap</vt:lpstr>
      <vt:lpstr>November Handicap</vt:lpstr>
      <vt:lpstr>October Handicap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Knighton</dc:creator>
  <cp:lastModifiedBy>Windows User</cp:lastModifiedBy>
  <cp:lastPrinted>2015-04-20T06:57:19Z</cp:lastPrinted>
  <dcterms:created xsi:type="dcterms:W3CDTF">2007-10-03T21:01:03Z</dcterms:created>
  <dcterms:modified xsi:type="dcterms:W3CDTF">2018-04-04T20:13:01Z</dcterms:modified>
</cp:coreProperties>
</file>